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heckCompatibility="1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C3320754-51F2-4E95-9822-91993841219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osts Answer" sheetId="17" r:id="rId1"/>
    <sheet name="Formulas" sheetId="18" r:id="rId2"/>
    <sheet name="Sheet2" sheetId="2" r:id="rId3"/>
    <sheet name="Sheet3" sheetId="3" r:id="rId4"/>
  </sheets>
  <calcPr calcId="181029"/>
</workbook>
</file>

<file path=xl/calcChain.xml><?xml version="1.0" encoding="utf-8"?>
<calcChain xmlns="http://schemas.openxmlformats.org/spreadsheetml/2006/main">
  <c r="G37" i="18" l="1"/>
  <c r="C37" i="18"/>
  <c r="E37" i="18" s="1"/>
  <c r="F37" i="18" s="1"/>
  <c r="H37" i="18" s="1"/>
  <c r="I37" i="18" s="1"/>
  <c r="G36" i="18"/>
  <c r="C36" i="18"/>
  <c r="E36" i="18" s="1"/>
  <c r="F36" i="18" s="1"/>
  <c r="H36" i="18" s="1"/>
  <c r="I36" i="18" s="1"/>
  <c r="G35" i="18"/>
  <c r="C35" i="18"/>
  <c r="E35" i="18" s="1"/>
  <c r="F35" i="18" s="1"/>
  <c r="H35" i="18" s="1"/>
  <c r="I35" i="18" s="1"/>
  <c r="G34" i="18"/>
  <c r="C34" i="18"/>
  <c r="E34" i="18" s="1"/>
  <c r="F34" i="18" s="1"/>
  <c r="H34" i="18" s="1"/>
  <c r="I34" i="18" s="1"/>
  <c r="G33" i="18"/>
  <c r="C33" i="18"/>
  <c r="E33" i="18" s="1"/>
  <c r="F33" i="18" s="1"/>
  <c r="H33" i="18" s="1"/>
  <c r="I33" i="18" s="1"/>
  <c r="G32" i="18"/>
  <c r="C32" i="18"/>
  <c r="E32" i="18" s="1"/>
  <c r="F32" i="18" s="1"/>
  <c r="H32" i="18" s="1"/>
  <c r="I32" i="18" s="1"/>
  <c r="G31" i="18"/>
  <c r="C31" i="18"/>
  <c r="E31" i="18" s="1"/>
  <c r="F31" i="18" s="1"/>
  <c r="H31" i="18" s="1"/>
  <c r="I31" i="18" s="1"/>
  <c r="G30" i="18"/>
  <c r="C30" i="18"/>
  <c r="E30" i="18" s="1"/>
  <c r="F30" i="18" s="1"/>
  <c r="H30" i="18" s="1"/>
  <c r="I30" i="18" s="1"/>
  <c r="G29" i="18"/>
  <c r="C29" i="18"/>
  <c r="E29" i="18" s="1"/>
  <c r="F29" i="18" s="1"/>
  <c r="H29" i="18" s="1"/>
  <c r="I29" i="18" s="1"/>
  <c r="G28" i="18"/>
  <c r="C28" i="18"/>
  <c r="E28" i="18" s="1"/>
  <c r="F28" i="18" s="1"/>
  <c r="H28" i="18" s="1"/>
  <c r="I28" i="18" s="1"/>
  <c r="G27" i="18"/>
  <c r="C27" i="18"/>
  <c r="E27" i="18" s="1"/>
  <c r="F27" i="18" s="1"/>
  <c r="H27" i="18" s="1"/>
  <c r="I27" i="18" s="1"/>
  <c r="G26" i="18"/>
  <c r="C26" i="18"/>
  <c r="E26" i="18" s="1"/>
  <c r="F26" i="18" s="1"/>
  <c r="H26" i="18" s="1"/>
  <c r="I26" i="18" s="1"/>
  <c r="G25" i="18"/>
  <c r="C25" i="18"/>
  <c r="E25" i="18" s="1"/>
  <c r="F25" i="18" s="1"/>
  <c r="H25" i="18" s="1"/>
  <c r="I25" i="18" s="1"/>
  <c r="G24" i="18"/>
  <c r="C24" i="18"/>
  <c r="E24" i="18" s="1"/>
  <c r="F24" i="18" s="1"/>
  <c r="H24" i="18" s="1"/>
  <c r="I24" i="18" s="1"/>
  <c r="G23" i="18"/>
  <c r="C23" i="18"/>
  <c r="E23" i="18" s="1"/>
  <c r="F23" i="18" s="1"/>
  <c r="H23" i="18" s="1"/>
  <c r="I23" i="18" s="1"/>
  <c r="G22" i="18"/>
  <c r="C22" i="18"/>
  <c r="E22" i="18" s="1"/>
  <c r="F22" i="18" s="1"/>
  <c r="H22" i="18" s="1"/>
  <c r="I22" i="18" s="1"/>
  <c r="G21" i="18"/>
  <c r="C21" i="18"/>
  <c r="E21" i="18" s="1"/>
  <c r="F21" i="18" s="1"/>
  <c r="H21" i="18" s="1"/>
  <c r="I21" i="18" s="1"/>
  <c r="G20" i="18"/>
  <c r="C20" i="18"/>
  <c r="E20" i="18" s="1"/>
  <c r="F20" i="18" s="1"/>
  <c r="H20" i="18" s="1"/>
  <c r="I20" i="18" s="1"/>
  <c r="G19" i="18"/>
  <c r="C19" i="18"/>
  <c r="E19" i="18" s="1"/>
  <c r="F19" i="18" s="1"/>
  <c r="H19" i="18" s="1"/>
  <c r="I19" i="18" s="1"/>
  <c r="G18" i="18"/>
  <c r="C18" i="18"/>
  <c r="E18" i="18" s="1"/>
  <c r="F18" i="18" s="1"/>
  <c r="H18" i="18" s="1"/>
  <c r="I18" i="18" s="1"/>
  <c r="G17" i="18"/>
  <c r="C17" i="18"/>
  <c r="E17" i="18" s="1"/>
  <c r="F17" i="18" s="1"/>
  <c r="H17" i="18" s="1"/>
  <c r="I17" i="18" s="1"/>
  <c r="C17" i="17" l="1"/>
  <c r="E17" i="17" s="1"/>
  <c r="F17" i="17" s="1"/>
  <c r="H17" i="17" s="1"/>
  <c r="I17" i="17" s="1"/>
  <c r="G17" i="17"/>
  <c r="C18" i="17"/>
  <c r="E18" i="17" s="1"/>
  <c r="F18" i="17" s="1"/>
  <c r="H18" i="17" s="1"/>
  <c r="I18" i="17" s="1"/>
  <c r="G18" i="17"/>
  <c r="C19" i="17"/>
  <c r="E19" i="17" s="1"/>
  <c r="F19" i="17" s="1"/>
  <c r="H19" i="17" s="1"/>
  <c r="I19" i="17" s="1"/>
  <c r="G19" i="17"/>
  <c r="C20" i="17"/>
  <c r="E20" i="17" s="1"/>
  <c r="F20" i="17" s="1"/>
  <c r="H20" i="17" s="1"/>
  <c r="I20" i="17" s="1"/>
  <c r="G20" i="17"/>
  <c r="C21" i="17"/>
  <c r="E21" i="17" s="1"/>
  <c r="F21" i="17" s="1"/>
  <c r="H21" i="17" s="1"/>
  <c r="I21" i="17" s="1"/>
  <c r="G21" i="17"/>
  <c r="C22" i="17"/>
  <c r="E22" i="17" s="1"/>
  <c r="F22" i="17" s="1"/>
  <c r="H22" i="17" s="1"/>
  <c r="I22" i="17" s="1"/>
  <c r="G22" i="17"/>
  <c r="C23" i="17"/>
  <c r="E23" i="17" s="1"/>
  <c r="F23" i="17" s="1"/>
  <c r="H23" i="17" s="1"/>
  <c r="I23" i="17" s="1"/>
  <c r="G23" i="17"/>
  <c r="C24" i="17"/>
  <c r="E24" i="17" s="1"/>
  <c r="F24" i="17" s="1"/>
  <c r="H24" i="17" s="1"/>
  <c r="I24" i="17" s="1"/>
  <c r="G24" i="17"/>
  <c r="C25" i="17"/>
  <c r="E25" i="17" s="1"/>
  <c r="F25" i="17" s="1"/>
  <c r="H25" i="17" s="1"/>
  <c r="I25" i="17" s="1"/>
  <c r="G25" i="17"/>
  <c r="C26" i="17"/>
  <c r="E26" i="17" s="1"/>
  <c r="F26" i="17" s="1"/>
  <c r="H26" i="17" s="1"/>
  <c r="I26" i="17" s="1"/>
  <c r="G26" i="17"/>
  <c r="C27" i="17"/>
  <c r="E27" i="17" s="1"/>
  <c r="F27" i="17" s="1"/>
  <c r="H27" i="17" s="1"/>
  <c r="I27" i="17" s="1"/>
  <c r="G27" i="17"/>
  <c r="C28" i="17"/>
  <c r="E28" i="17" s="1"/>
  <c r="F28" i="17" s="1"/>
  <c r="H28" i="17" s="1"/>
  <c r="I28" i="17" s="1"/>
  <c r="G28" i="17"/>
  <c r="C29" i="17"/>
  <c r="E29" i="17" s="1"/>
  <c r="F29" i="17" s="1"/>
  <c r="H29" i="17" s="1"/>
  <c r="I29" i="17" s="1"/>
  <c r="G29" i="17"/>
  <c r="C30" i="17"/>
  <c r="E30" i="17" s="1"/>
  <c r="F30" i="17" s="1"/>
  <c r="H30" i="17" s="1"/>
  <c r="I30" i="17" s="1"/>
  <c r="G30" i="17"/>
  <c r="C31" i="17"/>
  <c r="E31" i="17" s="1"/>
  <c r="F31" i="17" s="1"/>
  <c r="H31" i="17" s="1"/>
  <c r="I31" i="17" s="1"/>
  <c r="G31" i="17"/>
  <c r="C32" i="17"/>
  <c r="E32" i="17" s="1"/>
  <c r="F32" i="17" s="1"/>
  <c r="H32" i="17" s="1"/>
  <c r="I32" i="17" s="1"/>
  <c r="G32" i="17"/>
  <c r="C33" i="17"/>
  <c r="E33" i="17" s="1"/>
  <c r="F33" i="17" s="1"/>
  <c r="H33" i="17" s="1"/>
  <c r="I33" i="17" s="1"/>
  <c r="G33" i="17"/>
  <c r="C34" i="17"/>
  <c r="E34" i="17" s="1"/>
  <c r="F34" i="17" s="1"/>
  <c r="H34" i="17" s="1"/>
  <c r="I34" i="17" s="1"/>
  <c r="G34" i="17"/>
  <c r="C35" i="17"/>
  <c r="E35" i="17" s="1"/>
  <c r="F35" i="17" s="1"/>
  <c r="H35" i="17" s="1"/>
  <c r="I35" i="17" s="1"/>
  <c r="G35" i="17"/>
  <c r="C36" i="17"/>
  <c r="E36" i="17" s="1"/>
  <c r="F36" i="17" s="1"/>
  <c r="H36" i="17" s="1"/>
  <c r="I36" i="17" s="1"/>
  <c r="G36" i="17"/>
  <c r="C37" i="17"/>
  <c r="E37" i="17" s="1"/>
  <c r="F37" i="17" s="1"/>
  <c r="H37" i="17" s="1"/>
  <c r="I37" i="17" s="1"/>
  <c r="G37" i="17"/>
</calcChain>
</file>

<file path=xl/sharedStrings.xml><?xml version="1.0" encoding="utf-8"?>
<sst xmlns="http://schemas.openxmlformats.org/spreadsheetml/2006/main" count="42" uniqueCount="20">
  <si>
    <t>Reference Table</t>
  </si>
  <si>
    <t>Discount Conditions</t>
  </si>
  <si>
    <t>Cost</t>
  </si>
  <si>
    <t>Markup</t>
  </si>
  <si>
    <t xml:space="preserve"> &lt; </t>
  </si>
  <si>
    <t>items bought</t>
  </si>
  <si>
    <t>Codes</t>
  </si>
  <si>
    <t>Price</t>
  </si>
  <si>
    <t>%</t>
  </si>
  <si>
    <t xml:space="preserve"> &gt;</t>
  </si>
  <si>
    <t>V.A.T.</t>
  </si>
  <si>
    <t>Subtotal</t>
  </si>
  <si>
    <t>Item Code</t>
  </si>
  <si>
    <t>Cost Price</t>
  </si>
  <si>
    <t>Quantity Purchased</t>
  </si>
  <si>
    <t>Unit Sell Price</t>
  </si>
  <si>
    <t>Purchase Price</t>
  </si>
  <si>
    <t>% Discount</t>
  </si>
  <si>
    <t>Total + V.A.T.</t>
  </si>
  <si>
    <t>Fads Factory Shop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</si>
</sst>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&quot;#,##0.00_);\(&quot;R&quot;#,##0.00\)"/>
    <numFmt numFmtId="165" formatCode="0.00_)"/>
    <numFmt numFmtId="166" formatCode="0.0%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0" fontId="1" fillId="0" borderId="0" xfId="2"/>
    <xf numFmtId="0" fontId="4" fillId="0" borderId="0" xfId="2" applyFont="1"/>
    <xf numFmtId="165" fontId="5" fillId="0" borderId="14" xfId="2" applyNumberFormat="1" applyFont="1" applyBorder="1"/>
    <xf numFmtId="165" fontId="5" fillId="0" borderId="11" xfId="2" applyNumberFormat="1" applyFont="1" applyBorder="1"/>
    <xf numFmtId="166" fontId="5" fillId="0" borderId="5" xfId="1" applyNumberFormat="1" applyFont="1" applyFill="1" applyBorder="1" applyProtection="1"/>
    <xf numFmtId="0" fontId="2" fillId="0" borderId="5" xfId="2" applyFont="1" applyBorder="1"/>
    <xf numFmtId="0" fontId="2" fillId="0" borderId="4" xfId="2" applyFont="1" applyBorder="1"/>
    <xf numFmtId="165" fontId="5" fillId="0" borderId="10" xfId="2" applyNumberFormat="1" applyFont="1" applyBorder="1"/>
    <xf numFmtId="165" fontId="5" fillId="0" borderId="0" xfId="2" applyNumberFormat="1" applyFont="1"/>
    <xf numFmtId="166" fontId="5" fillId="0" borderId="0" xfId="2" applyNumberFormat="1" applyFont="1"/>
    <xf numFmtId="0" fontId="2" fillId="0" borderId="0" xfId="2" applyFont="1"/>
    <xf numFmtId="0" fontId="2" fillId="0" borderId="9" xfId="2" applyFont="1" applyBorder="1"/>
    <xf numFmtId="166" fontId="1" fillId="0" borderId="0" xfId="2" applyNumberFormat="1"/>
    <xf numFmtId="164" fontId="1" fillId="0" borderId="0" xfId="2" applyNumberFormat="1"/>
    <xf numFmtId="166" fontId="2" fillId="3" borderId="6" xfId="2" applyNumberFormat="1" applyFont="1" applyFill="1" applyBorder="1"/>
    <xf numFmtId="164" fontId="2" fillId="3" borderId="5" xfId="2" applyNumberFormat="1" applyFont="1" applyFill="1" applyBorder="1"/>
    <xf numFmtId="0" fontId="2" fillId="3" borderId="4" xfId="2" applyFont="1" applyFill="1" applyBorder="1"/>
    <xf numFmtId="166" fontId="2" fillId="3" borderId="10" xfId="2" applyNumberFormat="1" applyFont="1" applyFill="1" applyBorder="1"/>
    <xf numFmtId="164" fontId="2" fillId="3" borderId="0" xfId="2" applyNumberFormat="1" applyFont="1" applyFill="1"/>
    <xf numFmtId="0" fontId="2" fillId="3" borderId="9" xfId="2" applyFont="1" applyFill="1" applyBorder="1"/>
    <xf numFmtId="166" fontId="2" fillId="2" borderId="8" xfId="2" applyNumberFormat="1" applyFont="1" applyFill="1" applyBorder="1"/>
    <xf numFmtId="0" fontId="2" fillId="2" borderId="7" xfId="2" applyFont="1" applyFill="1" applyBorder="1" applyAlignment="1">
      <alignment horizontal="left"/>
    </xf>
    <xf numFmtId="166" fontId="2" fillId="2" borderId="6" xfId="2" applyNumberFormat="1" applyFont="1" applyFill="1" applyBorder="1"/>
    <xf numFmtId="0" fontId="2" fillId="2" borderId="5" xfId="2" applyFont="1" applyFill="1" applyBorder="1" applyAlignment="1">
      <alignment horizontal="left"/>
    </xf>
    <xf numFmtId="0" fontId="2" fillId="2" borderId="5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right"/>
    </xf>
    <xf numFmtId="0" fontId="2" fillId="2" borderId="6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right"/>
    </xf>
    <xf numFmtId="166" fontId="2" fillId="2" borderId="3" xfId="2" applyNumberFormat="1" applyFont="1" applyFill="1" applyBorder="1"/>
    <xf numFmtId="0" fontId="2" fillId="2" borderId="2" xfId="2" applyFont="1" applyFill="1" applyBorder="1" applyAlignment="1">
      <alignment horizontal="left"/>
    </xf>
    <xf numFmtId="0" fontId="2" fillId="2" borderId="2" xfId="2" applyFont="1" applyFill="1" applyBorder="1" applyAlignment="1">
      <alignment horizontal="center"/>
    </xf>
    <xf numFmtId="0" fontId="2" fillId="2" borderId="1" xfId="2" applyFont="1" applyFill="1" applyBorder="1" applyAlignment="1">
      <alignment horizontal="right"/>
    </xf>
    <xf numFmtId="0" fontId="2" fillId="2" borderId="3" xfId="2" applyFont="1" applyFill="1" applyBorder="1" applyAlignment="1">
      <alignment horizontal="right"/>
    </xf>
    <xf numFmtId="0" fontId="2" fillId="2" borderId="2" xfId="2" applyFont="1" applyFill="1" applyBorder="1" applyAlignment="1">
      <alignment horizontal="right"/>
    </xf>
    <xf numFmtId="0" fontId="2" fillId="2" borderId="1" xfId="2" applyFont="1" applyFill="1" applyBorder="1"/>
    <xf numFmtId="0" fontId="3" fillId="0" borderId="0" xfId="2" applyFont="1" applyAlignment="1">
      <alignment horizontal="left"/>
    </xf>
    <xf numFmtId="0" fontId="1" fillId="0" borderId="0" xfId="2" quotePrefix="1"/>
    <xf numFmtId="0" fontId="1" fillId="0" borderId="0" xfId="2" applyFont="1"/>
    <xf numFmtId="0" fontId="6" fillId="4" borderId="12" xfId="2" applyFont="1" applyFill="1" applyBorder="1" applyAlignment="1">
      <alignment horizontal="center" textRotation="90" wrapText="1"/>
    </xf>
    <xf numFmtId="0" fontId="6" fillId="4" borderId="13" xfId="2" applyFont="1" applyFill="1" applyBorder="1" applyAlignment="1">
      <alignment horizontal="center" textRotation="90" wrapText="1"/>
    </xf>
    <xf numFmtId="0" fontId="6" fillId="4" borderId="13" xfId="2" applyFont="1" applyFill="1" applyBorder="1" applyAlignment="1">
      <alignment horizontal="right" textRotation="90" wrapText="1"/>
    </xf>
    <xf numFmtId="0" fontId="6" fillId="4" borderId="13" xfId="2" applyFont="1" applyFill="1" applyBorder="1" applyAlignment="1">
      <alignment textRotation="90" wrapText="1"/>
    </xf>
    <xf numFmtId="0" fontId="6" fillId="4" borderId="3" xfId="2" applyFont="1" applyFill="1" applyBorder="1" applyAlignment="1">
      <alignment horizontal="right" textRotation="90" wrapText="1"/>
    </xf>
    <xf numFmtId="0" fontId="7" fillId="4" borderId="0" xfId="2" applyFont="1" applyFill="1" applyAlignment="1">
      <alignment horizontal="center"/>
    </xf>
  </cellXfs>
  <cellStyles count="3">
    <cellStyle name="Normal" xfId="0" builtinId="0"/>
    <cellStyle name="Normal 2" xfId="2" xr:uid="{00000000-0005-0000-0000-000002000000}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441960</xdr:colOff>
      <xdr:row>16</xdr:row>
      <xdr:rowOff>106680</xdr:rowOff>
    </xdr:from>
    <xdr:to>
      <xdr:col>18</xdr:col>
      <xdr:colOff>289560</xdr:colOff>
      <xdr:row>35</xdr:row>
      <xdr:rowOff>12042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3878C47-7415-487F-80F6-4E7A352716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52260" y="3421380"/>
          <a:ext cx="4846320" cy="30905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41"/>
  <sheetViews>
    <sheetView tabSelected="1" workbookViewId="0">
      <selection activeCell="V27" sqref="V27"/>
    </sheetView>
  </sheetViews>
  <sheetFormatPr defaultColWidth="9.109375" defaultRowHeight="13.2" x14ac:dyDescent="0.25"/>
  <cols>
    <col min="1" max="1" width="2.77734375" style="1" customWidth="1"/>
    <col min="2" max="2" width="7.88671875" style="1" customWidth="1"/>
    <col min="3" max="3" width="9.109375" style="1"/>
    <col min="4" max="4" width="11" style="1" customWidth="1"/>
    <col min="5" max="5" width="10.109375" style="1" customWidth="1"/>
    <col min="6" max="6" width="11.5546875" style="1" customWidth="1"/>
    <col min="7" max="7" width="9.44140625" style="1" customWidth="1"/>
    <col min="8" max="8" width="13" style="1" customWidth="1"/>
    <col min="9" max="9" width="9.109375" style="1"/>
    <col min="10" max="10" width="6.5546875" style="1" customWidth="1"/>
    <col min="11" max="16384" width="9.109375" style="1"/>
  </cols>
  <sheetData>
    <row r="1" spans="2:16" x14ac:dyDescent="0.25">
      <c r="C1" s="36" t="s">
        <v>0</v>
      </c>
      <c r="G1" s="36" t="s">
        <v>1</v>
      </c>
    </row>
    <row r="3" spans="2:16" x14ac:dyDescent="0.25">
      <c r="B3" s="35"/>
      <c r="C3" s="34" t="s">
        <v>2</v>
      </c>
      <c r="D3" s="33" t="s">
        <v>3</v>
      </c>
      <c r="F3" s="32" t="s">
        <v>4</v>
      </c>
      <c r="G3" s="31">
        <v>10</v>
      </c>
      <c r="H3" s="30" t="s">
        <v>5</v>
      </c>
      <c r="I3" s="29">
        <v>0.05</v>
      </c>
    </row>
    <row r="4" spans="2:16" x14ac:dyDescent="0.25">
      <c r="B4" s="26" t="s">
        <v>6</v>
      </c>
      <c r="C4" s="28" t="s">
        <v>7</v>
      </c>
      <c r="D4" s="27" t="s">
        <v>8</v>
      </c>
      <c r="F4" s="26" t="s">
        <v>9</v>
      </c>
      <c r="G4" s="25">
        <v>10</v>
      </c>
      <c r="H4" s="24" t="s">
        <v>5</v>
      </c>
      <c r="I4" s="23">
        <v>0.1275</v>
      </c>
    </row>
    <row r="5" spans="2:16" x14ac:dyDescent="0.25">
      <c r="B5" s="20">
        <v>1001</v>
      </c>
      <c r="C5" s="19">
        <v>14.35</v>
      </c>
      <c r="D5" s="18">
        <v>0.23</v>
      </c>
    </row>
    <row r="6" spans="2:16" x14ac:dyDescent="0.25">
      <c r="B6" s="20">
        <v>1002</v>
      </c>
      <c r="C6" s="19">
        <v>22.54</v>
      </c>
      <c r="D6" s="18">
        <v>0.17</v>
      </c>
    </row>
    <row r="7" spans="2:16" x14ac:dyDescent="0.25">
      <c r="B7" s="20">
        <v>1003</v>
      </c>
      <c r="C7" s="19">
        <v>12.34</v>
      </c>
      <c r="D7" s="18">
        <v>0.19500000000000001</v>
      </c>
      <c r="F7" s="22" t="s">
        <v>10</v>
      </c>
      <c r="G7" s="21">
        <v>0.15</v>
      </c>
    </row>
    <row r="8" spans="2:16" x14ac:dyDescent="0.25">
      <c r="B8" s="20">
        <v>1004</v>
      </c>
      <c r="C8" s="19">
        <v>16.649999999999999</v>
      </c>
      <c r="D8" s="18">
        <v>0.14000000000000001</v>
      </c>
    </row>
    <row r="9" spans="2:16" x14ac:dyDescent="0.25">
      <c r="B9" s="20">
        <v>1005</v>
      </c>
      <c r="C9" s="19">
        <v>11.98</v>
      </c>
      <c r="D9" s="18">
        <v>0.23</v>
      </c>
    </row>
    <row r="10" spans="2:16" x14ac:dyDescent="0.25">
      <c r="B10" s="20">
        <v>1006</v>
      </c>
      <c r="C10" s="19">
        <v>19.32</v>
      </c>
      <c r="D10" s="18">
        <v>0.224</v>
      </c>
    </row>
    <row r="11" spans="2:16" x14ac:dyDescent="0.25">
      <c r="B11" s="17">
        <v>1007</v>
      </c>
      <c r="C11" s="16">
        <v>21</v>
      </c>
      <c r="D11" s="15">
        <v>0.41</v>
      </c>
    </row>
    <row r="12" spans="2:16" x14ac:dyDescent="0.25">
      <c r="C12" s="14"/>
      <c r="D12" s="13"/>
    </row>
    <row r="13" spans="2:16" x14ac:dyDescent="0.25">
      <c r="K13" s="38"/>
      <c r="N13" s="14"/>
      <c r="P13" s="13"/>
    </row>
    <row r="14" spans="2:16" ht="17.399999999999999" x14ac:dyDescent="0.3">
      <c r="B14" s="44" t="s">
        <v>19</v>
      </c>
      <c r="C14" s="44"/>
      <c r="D14" s="44"/>
      <c r="E14" s="44"/>
      <c r="F14" s="44"/>
      <c r="G14" s="44"/>
      <c r="H14" s="44"/>
      <c r="I14" s="44"/>
    </row>
    <row r="16" spans="2:16" ht="59.25" customHeight="1" x14ac:dyDescent="0.25">
      <c r="B16" s="39" t="s">
        <v>12</v>
      </c>
      <c r="C16" s="40" t="s">
        <v>13</v>
      </c>
      <c r="D16" s="41" t="s">
        <v>14</v>
      </c>
      <c r="E16" s="41" t="s">
        <v>15</v>
      </c>
      <c r="F16" s="41" t="s">
        <v>16</v>
      </c>
      <c r="G16" s="40" t="s">
        <v>17</v>
      </c>
      <c r="H16" s="42" t="s">
        <v>11</v>
      </c>
      <c r="I16" s="43" t="s">
        <v>18</v>
      </c>
    </row>
    <row r="17" spans="2:11" x14ac:dyDescent="0.25">
      <c r="B17" s="12">
        <v>1004</v>
      </c>
      <c r="C17" s="9">
        <f t="shared" ref="C17:C37" si="0">VLOOKUP(B17,$B$5:$D$11,2)</f>
        <v>16.649999999999999</v>
      </c>
      <c r="D17" s="11">
        <v>6</v>
      </c>
      <c r="E17" s="9">
        <f t="shared" ref="E17:E37" si="1">C17+VLOOKUP(B17,$B$5:$D$11,3)*C17</f>
        <v>18.980999999999998</v>
      </c>
      <c r="F17" s="9">
        <f t="shared" ref="F17:F37" si="2">E17*D17</f>
        <v>113.886</v>
      </c>
      <c r="G17" s="10">
        <f t="shared" ref="G17:G37" si="3">IF(D17&gt;=$G$3,$I$4,$I$3)</f>
        <v>0.05</v>
      </c>
      <c r="H17" s="9">
        <f t="shared" ref="H17:H37" si="4">F17-G17*F17</f>
        <v>108.1917</v>
      </c>
      <c r="I17" s="8">
        <f t="shared" ref="I17:I37" si="5">H17+H17*$G$7</f>
        <v>124.420455</v>
      </c>
    </row>
    <row r="18" spans="2:11" x14ac:dyDescent="0.25">
      <c r="B18" s="12">
        <v>1001</v>
      </c>
      <c r="C18" s="9">
        <f t="shared" si="0"/>
        <v>14.35</v>
      </c>
      <c r="D18" s="11">
        <v>9</v>
      </c>
      <c r="E18" s="9">
        <f t="shared" si="1"/>
        <v>17.650500000000001</v>
      </c>
      <c r="F18" s="9">
        <f t="shared" si="2"/>
        <v>158.8545</v>
      </c>
      <c r="G18" s="10">
        <f t="shared" si="3"/>
        <v>0.05</v>
      </c>
      <c r="H18" s="9">
        <f t="shared" si="4"/>
        <v>150.91177500000001</v>
      </c>
      <c r="I18" s="8">
        <f t="shared" si="5"/>
        <v>173.54854125</v>
      </c>
    </row>
    <row r="19" spans="2:11" x14ac:dyDescent="0.25">
      <c r="B19" s="12">
        <v>1002</v>
      </c>
      <c r="C19" s="9">
        <f t="shared" si="0"/>
        <v>22.54</v>
      </c>
      <c r="D19" s="11">
        <v>11</v>
      </c>
      <c r="E19" s="9">
        <f t="shared" si="1"/>
        <v>26.3718</v>
      </c>
      <c r="F19" s="9">
        <f t="shared" si="2"/>
        <v>290.08980000000003</v>
      </c>
      <c r="G19" s="10">
        <f t="shared" si="3"/>
        <v>0.1275</v>
      </c>
      <c r="H19" s="9">
        <f t="shared" si="4"/>
        <v>253.10335050000003</v>
      </c>
      <c r="I19" s="8">
        <f t="shared" si="5"/>
        <v>291.06885307500005</v>
      </c>
      <c r="K19" s="37"/>
    </row>
    <row r="20" spans="2:11" x14ac:dyDescent="0.25">
      <c r="B20" s="12">
        <v>1006</v>
      </c>
      <c r="C20" s="9">
        <f t="shared" si="0"/>
        <v>19.32</v>
      </c>
      <c r="D20" s="11">
        <v>23</v>
      </c>
      <c r="E20" s="9">
        <f t="shared" si="1"/>
        <v>23.647680000000001</v>
      </c>
      <c r="F20" s="9">
        <f t="shared" si="2"/>
        <v>543.89664000000005</v>
      </c>
      <c r="G20" s="10">
        <f t="shared" si="3"/>
        <v>0.1275</v>
      </c>
      <c r="H20" s="9">
        <f t="shared" si="4"/>
        <v>474.54981840000005</v>
      </c>
      <c r="I20" s="8">
        <f t="shared" si="5"/>
        <v>545.73229116000005</v>
      </c>
    </row>
    <row r="21" spans="2:11" x14ac:dyDescent="0.25">
      <c r="B21" s="12">
        <v>1007</v>
      </c>
      <c r="C21" s="9">
        <f t="shared" si="0"/>
        <v>21</v>
      </c>
      <c r="D21" s="11">
        <v>14</v>
      </c>
      <c r="E21" s="9">
        <f t="shared" si="1"/>
        <v>29.61</v>
      </c>
      <c r="F21" s="9">
        <f t="shared" si="2"/>
        <v>414.53999999999996</v>
      </c>
      <c r="G21" s="10">
        <f t="shared" si="3"/>
        <v>0.1275</v>
      </c>
      <c r="H21" s="9">
        <f t="shared" si="4"/>
        <v>361.68615</v>
      </c>
      <c r="I21" s="8">
        <f t="shared" si="5"/>
        <v>415.93907250000001</v>
      </c>
    </row>
    <row r="22" spans="2:11" x14ac:dyDescent="0.25">
      <c r="B22" s="12">
        <v>1007</v>
      </c>
      <c r="C22" s="9">
        <f t="shared" si="0"/>
        <v>21</v>
      </c>
      <c r="D22" s="11">
        <v>30</v>
      </c>
      <c r="E22" s="9">
        <f t="shared" si="1"/>
        <v>29.61</v>
      </c>
      <c r="F22" s="9">
        <f t="shared" si="2"/>
        <v>888.3</v>
      </c>
      <c r="G22" s="10">
        <f t="shared" si="3"/>
        <v>0.1275</v>
      </c>
      <c r="H22" s="9">
        <f t="shared" si="4"/>
        <v>775.04174999999998</v>
      </c>
      <c r="I22" s="8">
        <f t="shared" si="5"/>
        <v>891.29801249999991</v>
      </c>
    </row>
    <row r="23" spans="2:11" x14ac:dyDescent="0.25">
      <c r="B23" s="12">
        <v>1002</v>
      </c>
      <c r="C23" s="9">
        <f t="shared" si="0"/>
        <v>22.54</v>
      </c>
      <c r="D23" s="11">
        <v>23</v>
      </c>
      <c r="E23" s="9">
        <f t="shared" si="1"/>
        <v>26.3718</v>
      </c>
      <c r="F23" s="9">
        <f t="shared" si="2"/>
        <v>606.55140000000006</v>
      </c>
      <c r="G23" s="10">
        <f t="shared" si="3"/>
        <v>0.1275</v>
      </c>
      <c r="H23" s="9">
        <f t="shared" si="4"/>
        <v>529.21609650000005</v>
      </c>
      <c r="I23" s="8">
        <f t="shared" si="5"/>
        <v>608.59851097500007</v>
      </c>
    </row>
    <row r="24" spans="2:11" x14ac:dyDescent="0.25">
      <c r="B24" s="12">
        <v>1006</v>
      </c>
      <c r="C24" s="9">
        <f t="shared" si="0"/>
        <v>19.32</v>
      </c>
      <c r="D24" s="11">
        <v>5</v>
      </c>
      <c r="E24" s="9">
        <f t="shared" si="1"/>
        <v>23.647680000000001</v>
      </c>
      <c r="F24" s="9">
        <f t="shared" si="2"/>
        <v>118.23840000000001</v>
      </c>
      <c r="G24" s="10">
        <f t="shared" si="3"/>
        <v>0.05</v>
      </c>
      <c r="H24" s="9">
        <f t="shared" si="4"/>
        <v>112.32648000000002</v>
      </c>
      <c r="I24" s="8">
        <f t="shared" si="5"/>
        <v>129.17545200000001</v>
      </c>
    </row>
    <row r="25" spans="2:11" x14ac:dyDescent="0.25">
      <c r="B25" s="12">
        <v>1007</v>
      </c>
      <c r="C25" s="9">
        <f t="shared" si="0"/>
        <v>21</v>
      </c>
      <c r="D25" s="11">
        <v>13</v>
      </c>
      <c r="E25" s="9">
        <f t="shared" si="1"/>
        <v>29.61</v>
      </c>
      <c r="F25" s="9">
        <f t="shared" si="2"/>
        <v>384.93</v>
      </c>
      <c r="G25" s="10">
        <f t="shared" si="3"/>
        <v>0.1275</v>
      </c>
      <c r="H25" s="9">
        <f t="shared" si="4"/>
        <v>335.85142500000001</v>
      </c>
      <c r="I25" s="8">
        <f t="shared" si="5"/>
        <v>386.22913875</v>
      </c>
    </row>
    <row r="26" spans="2:11" x14ac:dyDescent="0.25">
      <c r="B26" s="12">
        <v>1004</v>
      </c>
      <c r="C26" s="9">
        <f t="shared" si="0"/>
        <v>16.649999999999999</v>
      </c>
      <c r="D26" s="11">
        <v>27</v>
      </c>
      <c r="E26" s="9">
        <f t="shared" si="1"/>
        <v>18.980999999999998</v>
      </c>
      <c r="F26" s="9">
        <f t="shared" si="2"/>
        <v>512.48699999999997</v>
      </c>
      <c r="G26" s="10">
        <f t="shared" si="3"/>
        <v>0.1275</v>
      </c>
      <c r="H26" s="9">
        <f t="shared" si="4"/>
        <v>447.14490749999999</v>
      </c>
      <c r="I26" s="8">
        <f t="shared" si="5"/>
        <v>514.21664362499996</v>
      </c>
    </row>
    <row r="27" spans="2:11" x14ac:dyDescent="0.25">
      <c r="B27" s="12">
        <v>1001</v>
      </c>
      <c r="C27" s="9">
        <f t="shared" si="0"/>
        <v>14.35</v>
      </c>
      <c r="D27" s="11">
        <v>9</v>
      </c>
      <c r="E27" s="9">
        <f t="shared" si="1"/>
        <v>17.650500000000001</v>
      </c>
      <c r="F27" s="9">
        <f t="shared" si="2"/>
        <v>158.8545</v>
      </c>
      <c r="G27" s="10">
        <f t="shared" si="3"/>
        <v>0.05</v>
      </c>
      <c r="H27" s="9">
        <f t="shared" si="4"/>
        <v>150.91177500000001</v>
      </c>
      <c r="I27" s="8">
        <f t="shared" si="5"/>
        <v>173.54854125</v>
      </c>
    </row>
    <row r="28" spans="2:11" x14ac:dyDescent="0.25">
      <c r="B28" s="12">
        <v>1003</v>
      </c>
      <c r="C28" s="9">
        <f t="shared" si="0"/>
        <v>12.34</v>
      </c>
      <c r="D28" s="11">
        <v>9</v>
      </c>
      <c r="E28" s="9">
        <f t="shared" si="1"/>
        <v>14.7463</v>
      </c>
      <c r="F28" s="9">
        <f t="shared" si="2"/>
        <v>132.7167</v>
      </c>
      <c r="G28" s="10">
        <f t="shared" si="3"/>
        <v>0.05</v>
      </c>
      <c r="H28" s="9">
        <f t="shared" si="4"/>
        <v>126.080865</v>
      </c>
      <c r="I28" s="8">
        <f t="shared" si="5"/>
        <v>144.99299475000001</v>
      </c>
    </row>
    <row r="29" spans="2:11" x14ac:dyDescent="0.25">
      <c r="B29" s="12">
        <v>1005</v>
      </c>
      <c r="C29" s="9">
        <f t="shared" si="0"/>
        <v>11.98</v>
      </c>
      <c r="D29" s="11">
        <v>24</v>
      </c>
      <c r="E29" s="9">
        <f t="shared" si="1"/>
        <v>14.7354</v>
      </c>
      <c r="F29" s="9">
        <f t="shared" si="2"/>
        <v>353.64960000000002</v>
      </c>
      <c r="G29" s="10">
        <f t="shared" si="3"/>
        <v>0.1275</v>
      </c>
      <c r="H29" s="9">
        <f t="shared" si="4"/>
        <v>308.55927600000001</v>
      </c>
      <c r="I29" s="8">
        <f t="shared" si="5"/>
        <v>354.84316740000003</v>
      </c>
    </row>
    <row r="30" spans="2:11" x14ac:dyDescent="0.25">
      <c r="B30" s="12">
        <v>1007</v>
      </c>
      <c r="C30" s="9">
        <f t="shared" si="0"/>
        <v>21</v>
      </c>
      <c r="D30" s="11">
        <v>23</v>
      </c>
      <c r="E30" s="9">
        <f t="shared" si="1"/>
        <v>29.61</v>
      </c>
      <c r="F30" s="9">
        <f t="shared" si="2"/>
        <v>681.03</v>
      </c>
      <c r="G30" s="10">
        <f t="shared" si="3"/>
        <v>0.1275</v>
      </c>
      <c r="H30" s="9">
        <f t="shared" si="4"/>
        <v>594.19867499999998</v>
      </c>
      <c r="I30" s="8">
        <f t="shared" si="5"/>
        <v>683.32847624999999</v>
      </c>
    </row>
    <row r="31" spans="2:11" x14ac:dyDescent="0.25">
      <c r="B31" s="12">
        <v>1005</v>
      </c>
      <c r="C31" s="9">
        <f t="shared" si="0"/>
        <v>11.98</v>
      </c>
      <c r="D31" s="11">
        <v>17</v>
      </c>
      <c r="E31" s="9">
        <f t="shared" si="1"/>
        <v>14.7354</v>
      </c>
      <c r="F31" s="9">
        <f t="shared" si="2"/>
        <v>250.5018</v>
      </c>
      <c r="G31" s="10">
        <f t="shared" si="3"/>
        <v>0.1275</v>
      </c>
      <c r="H31" s="9">
        <f t="shared" si="4"/>
        <v>218.56282049999999</v>
      </c>
      <c r="I31" s="8">
        <f t="shared" si="5"/>
        <v>251.34724357499999</v>
      </c>
    </row>
    <row r="32" spans="2:11" x14ac:dyDescent="0.25">
      <c r="B32" s="12">
        <v>1005</v>
      </c>
      <c r="C32" s="9">
        <f t="shared" si="0"/>
        <v>11.98</v>
      </c>
      <c r="D32" s="11">
        <v>6</v>
      </c>
      <c r="E32" s="9">
        <f t="shared" si="1"/>
        <v>14.7354</v>
      </c>
      <c r="F32" s="9">
        <f t="shared" si="2"/>
        <v>88.412400000000005</v>
      </c>
      <c r="G32" s="10">
        <f t="shared" si="3"/>
        <v>0.05</v>
      </c>
      <c r="H32" s="9">
        <f t="shared" si="4"/>
        <v>83.991780000000006</v>
      </c>
      <c r="I32" s="8">
        <f t="shared" si="5"/>
        <v>96.590547000000001</v>
      </c>
    </row>
    <row r="33" spans="2:9" x14ac:dyDescent="0.25">
      <c r="B33" s="12">
        <v>1003</v>
      </c>
      <c r="C33" s="9">
        <f t="shared" si="0"/>
        <v>12.34</v>
      </c>
      <c r="D33" s="11">
        <v>18</v>
      </c>
      <c r="E33" s="9">
        <f t="shared" si="1"/>
        <v>14.7463</v>
      </c>
      <c r="F33" s="9">
        <f t="shared" si="2"/>
        <v>265.43340000000001</v>
      </c>
      <c r="G33" s="10">
        <f t="shared" si="3"/>
        <v>0.1275</v>
      </c>
      <c r="H33" s="9">
        <f t="shared" si="4"/>
        <v>231.5906415</v>
      </c>
      <c r="I33" s="8">
        <f t="shared" si="5"/>
        <v>266.32923772499998</v>
      </c>
    </row>
    <row r="34" spans="2:9" x14ac:dyDescent="0.25">
      <c r="B34" s="12">
        <v>1006</v>
      </c>
      <c r="C34" s="9">
        <f t="shared" si="0"/>
        <v>19.32</v>
      </c>
      <c r="D34" s="11">
        <v>7</v>
      </c>
      <c r="E34" s="9">
        <f t="shared" si="1"/>
        <v>23.647680000000001</v>
      </c>
      <c r="F34" s="9">
        <f t="shared" si="2"/>
        <v>165.53376</v>
      </c>
      <c r="G34" s="10">
        <f t="shared" si="3"/>
        <v>0.05</v>
      </c>
      <c r="H34" s="9">
        <f t="shared" si="4"/>
        <v>157.25707199999999</v>
      </c>
      <c r="I34" s="8">
        <f t="shared" si="5"/>
        <v>180.8456328</v>
      </c>
    </row>
    <row r="35" spans="2:9" x14ac:dyDescent="0.25">
      <c r="B35" s="12">
        <v>1001</v>
      </c>
      <c r="C35" s="9">
        <f t="shared" si="0"/>
        <v>14.35</v>
      </c>
      <c r="D35" s="11">
        <v>27</v>
      </c>
      <c r="E35" s="9">
        <f t="shared" si="1"/>
        <v>17.650500000000001</v>
      </c>
      <c r="F35" s="9">
        <f t="shared" si="2"/>
        <v>476.56350000000003</v>
      </c>
      <c r="G35" s="10">
        <f t="shared" si="3"/>
        <v>0.1275</v>
      </c>
      <c r="H35" s="9">
        <f t="shared" si="4"/>
        <v>415.80165375000001</v>
      </c>
      <c r="I35" s="8">
        <f t="shared" si="5"/>
        <v>478.17190181249998</v>
      </c>
    </row>
    <row r="36" spans="2:9" x14ac:dyDescent="0.25">
      <c r="B36" s="12">
        <v>1005</v>
      </c>
      <c r="C36" s="9">
        <f t="shared" si="0"/>
        <v>11.98</v>
      </c>
      <c r="D36" s="11">
        <v>17</v>
      </c>
      <c r="E36" s="9">
        <f t="shared" si="1"/>
        <v>14.7354</v>
      </c>
      <c r="F36" s="9">
        <f t="shared" si="2"/>
        <v>250.5018</v>
      </c>
      <c r="G36" s="10">
        <f t="shared" si="3"/>
        <v>0.1275</v>
      </c>
      <c r="H36" s="9">
        <f t="shared" si="4"/>
        <v>218.56282049999999</v>
      </c>
      <c r="I36" s="8">
        <f t="shared" si="5"/>
        <v>251.34724357499999</v>
      </c>
    </row>
    <row r="37" spans="2:9" x14ac:dyDescent="0.25">
      <c r="B37" s="7">
        <v>1005</v>
      </c>
      <c r="C37" s="4">
        <f t="shared" si="0"/>
        <v>11.98</v>
      </c>
      <c r="D37" s="6">
        <v>12</v>
      </c>
      <c r="E37" s="4">
        <f t="shared" si="1"/>
        <v>14.7354</v>
      </c>
      <c r="F37" s="4">
        <f t="shared" si="2"/>
        <v>176.82480000000001</v>
      </c>
      <c r="G37" s="5">
        <f t="shared" si="3"/>
        <v>0.1275</v>
      </c>
      <c r="H37" s="4">
        <f t="shared" si="4"/>
        <v>154.27963800000001</v>
      </c>
      <c r="I37" s="3">
        <f t="shared" si="5"/>
        <v>177.42158370000001</v>
      </c>
    </row>
    <row r="41" spans="2:9" ht="15.6" x14ac:dyDescent="0.3">
      <c r="B41" s="2"/>
      <c r="C41" s="2"/>
      <c r="D41" s="2"/>
      <c r="E41" s="2"/>
      <c r="F41" s="2"/>
      <c r="G41" s="2"/>
      <c r="H41" s="2"/>
      <c r="I41" s="2"/>
    </row>
  </sheetData>
  <mergeCells count="1">
    <mergeCell ref="B14:I14"/>
  </mergeCells>
  <pageMargins left="0.41" right="0.59" top="1" bottom="1" header="0.5" footer="0.5"/>
  <pageSetup paperSize="9" orientation="portrait" horizontalDpi="120" verticalDpi="144" r:id="rId1"/>
  <headerFooter alignWithMargins="0"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3B7CC-281B-4608-8645-6B48340F77A2}">
  <dimension ref="B1:P41"/>
  <sheetViews>
    <sheetView showFormulas="1" topLeftCell="A13" workbookViewId="0">
      <selection activeCell="K17" sqref="K17"/>
    </sheetView>
  </sheetViews>
  <sheetFormatPr defaultColWidth="9.109375" defaultRowHeight="13.2" x14ac:dyDescent="0.25"/>
  <cols>
    <col min="1" max="1" width="4.5546875" style="1" customWidth="1"/>
    <col min="2" max="2" width="6.5546875" style="1" customWidth="1"/>
    <col min="3" max="3" width="9.109375" style="1"/>
    <col min="4" max="4" width="6.109375" style="1" customWidth="1"/>
    <col min="5" max="5" width="10.109375" style="1" customWidth="1"/>
    <col min="6" max="6" width="7.33203125" style="1" customWidth="1"/>
    <col min="7" max="7" width="9.44140625" style="1" customWidth="1"/>
    <col min="8" max="8" width="10.77734375" style="1" customWidth="1"/>
    <col min="9" max="9" width="9.109375" style="1"/>
    <col min="10" max="10" width="6.5546875" style="1" customWidth="1"/>
    <col min="11" max="16384" width="9.109375" style="1"/>
  </cols>
  <sheetData>
    <row r="1" spans="2:16" x14ac:dyDescent="0.25">
      <c r="C1" s="36" t="s">
        <v>0</v>
      </c>
      <c r="G1" s="36" t="s">
        <v>1</v>
      </c>
    </row>
    <row r="3" spans="2:16" x14ac:dyDescent="0.25">
      <c r="B3" s="35"/>
      <c r="C3" s="34" t="s">
        <v>2</v>
      </c>
      <c r="D3" s="33" t="s">
        <v>3</v>
      </c>
      <c r="F3" s="32" t="s">
        <v>4</v>
      </c>
      <c r="G3" s="31">
        <v>10</v>
      </c>
      <c r="H3" s="30" t="s">
        <v>5</v>
      </c>
      <c r="I3" s="29">
        <v>0.05</v>
      </c>
    </row>
    <row r="4" spans="2:16" x14ac:dyDescent="0.25">
      <c r="B4" s="26" t="s">
        <v>6</v>
      </c>
      <c r="C4" s="28" t="s">
        <v>7</v>
      </c>
      <c r="D4" s="27" t="s">
        <v>8</v>
      </c>
      <c r="F4" s="26" t="s">
        <v>9</v>
      </c>
      <c r="G4" s="25">
        <v>10</v>
      </c>
      <c r="H4" s="24" t="s">
        <v>5</v>
      </c>
      <c r="I4" s="23">
        <v>0.1275</v>
      </c>
    </row>
    <row r="5" spans="2:16" x14ac:dyDescent="0.25">
      <c r="B5" s="20">
        <v>1001</v>
      </c>
      <c r="C5" s="19">
        <v>14.35</v>
      </c>
      <c r="D5" s="18">
        <v>0.23</v>
      </c>
    </row>
    <row r="6" spans="2:16" x14ac:dyDescent="0.25">
      <c r="B6" s="20">
        <v>1002</v>
      </c>
      <c r="C6" s="19">
        <v>22.54</v>
      </c>
      <c r="D6" s="18">
        <v>0.17</v>
      </c>
    </row>
    <row r="7" spans="2:16" x14ac:dyDescent="0.25">
      <c r="B7" s="20">
        <v>1003</v>
      </c>
      <c r="C7" s="19">
        <v>12.34</v>
      </c>
      <c r="D7" s="18">
        <v>0.19500000000000001</v>
      </c>
      <c r="F7" s="22" t="s">
        <v>10</v>
      </c>
      <c r="G7" s="21">
        <v>0.15</v>
      </c>
    </row>
    <row r="8" spans="2:16" x14ac:dyDescent="0.25">
      <c r="B8" s="20">
        <v>1004</v>
      </c>
      <c r="C8" s="19">
        <v>16.649999999999999</v>
      </c>
      <c r="D8" s="18">
        <v>0.14000000000000001</v>
      </c>
    </row>
    <row r="9" spans="2:16" x14ac:dyDescent="0.25">
      <c r="B9" s="20">
        <v>1005</v>
      </c>
      <c r="C9" s="19">
        <v>11.98</v>
      </c>
      <c r="D9" s="18">
        <v>0.23</v>
      </c>
    </row>
    <row r="10" spans="2:16" x14ac:dyDescent="0.25">
      <c r="B10" s="20">
        <v>1006</v>
      </c>
      <c r="C10" s="19">
        <v>19.32</v>
      </c>
      <c r="D10" s="18">
        <v>0.224</v>
      </c>
    </row>
    <row r="11" spans="2:16" x14ac:dyDescent="0.25">
      <c r="B11" s="17">
        <v>1007</v>
      </c>
      <c r="C11" s="16">
        <v>21</v>
      </c>
      <c r="D11" s="15">
        <v>0.41</v>
      </c>
    </row>
    <row r="12" spans="2:16" x14ac:dyDescent="0.25">
      <c r="C12" s="14"/>
      <c r="D12" s="13"/>
    </row>
    <row r="13" spans="2:16" x14ac:dyDescent="0.25">
      <c r="K13" s="38"/>
      <c r="N13" s="14"/>
      <c r="P13" s="13"/>
    </row>
    <row r="14" spans="2:16" ht="17.399999999999999" x14ac:dyDescent="0.3">
      <c r="B14" s="44" t="s">
        <v>19</v>
      </c>
      <c r="C14" s="44"/>
      <c r="D14" s="44"/>
      <c r="E14" s="44"/>
      <c r="F14" s="44"/>
      <c r="G14" s="44"/>
      <c r="H14" s="44"/>
      <c r="I14" s="44"/>
    </row>
    <row r="16" spans="2:16" ht="59.25" customHeight="1" x14ac:dyDescent="0.25">
      <c r="B16" s="39" t="s">
        <v>12</v>
      </c>
      <c r="C16" s="40" t="s">
        <v>13</v>
      </c>
      <c r="D16" s="41" t="s">
        <v>14</v>
      </c>
      <c r="E16" s="41" t="s">
        <v>15</v>
      </c>
      <c r="F16" s="41" t="s">
        <v>16</v>
      </c>
      <c r="G16" s="40" t="s">
        <v>17</v>
      </c>
      <c r="H16" s="42" t="s">
        <v>11</v>
      </c>
      <c r="I16" s="43" t="s">
        <v>18</v>
      </c>
    </row>
    <row r="17" spans="2:11" x14ac:dyDescent="0.25">
      <c r="B17" s="12">
        <v>1004</v>
      </c>
      <c r="C17" s="9">
        <f t="shared" ref="C17:C37" si="0">VLOOKUP(B17,$B$5:$D$11,2)</f>
        <v>16.649999999999999</v>
      </c>
      <c r="D17" s="11">
        <v>6</v>
      </c>
      <c r="E17" s="9">
        <f t="shared" ref="E17:E37" si="1">C17+VLOOKUP(B17,$B$5:$D$11,3)*C17</f>
        <v>18.980999999999998</v>
      </c>
      <c r="F17" s="9">
        <f t="shared" ref="F17:F37" si="2">E17*D17</f>
        <v>113.886</v>
      </c>
      <c r="G17" s="10">
        <f t="shared" ref="G17:G37" si="3">IF(D17&gt;=$G$3,$I$4,$I$3)</f>
        <v>0.05</v>
      </c>
      <c r="H17" s="9">
        <f t="shared" ref="H17:H37" si="4">F17-G17*F17</f>
        <v>108.1917</v>
      </c>
      <c r="I17" s="8">
        <f t="shared" ref="I17:I37" si="5">H17+H17*$G$7</f>
        <v>124.420455</v>
      </c>
    </row>
    <row r="18" spans="2:11" x14ac:dyDescent="0.25">
      <c r="B18" s="12">
        <v>1001</v>
      </c>
      <c r="C18" s="9">
        <f t="shared" si="0"/>
        <v>14.35</v>
      </c>
      <c r="D18" s="11">
        <v>9</v>
      </c>
      <c r="E18" s="9">
        <f t="shared" si="1"/>
        <v>17.650500000000001</v>
      </c>
      <c r="F18" s="9">
        <f t="shared" si="2"/>
        <v>158.8545</v>
      </c>
      <c r="G18" s="10">
        <f t="shared" si="3"/>
        <v>0.05</v>
      </c>
      <c r="H18" s="9">
        <f t="shared" si="4"/>
        <v>150.91177500000001</v>
      </c>
      <c r="I18" s="8">
        <f t="shared" si="5"/>
        <v>173.54854125</v>
      </c>
    </row>
    <row r="19" spans="2:11" x14ac:dyDescent="0.25">
      <c r="B19" s="12">
        <v>1002</v>
      </c>
      <c r="C19" s="9">
        <f t="shared" si="0"/>
        <v>22.54</v>
      </c>
      <c r="D19" s="11">
        <v>11</v>
      </c>
      <c r="E19" s="9">
        <f t="shared" si="1"/>
        <v>26.3718</v>
      </c>
      <c r="F19" s="9">
        <f t="shared" si="2"/>
        <v>290.08980000000003</v>
      </c>
      <c r="G19" s="10">
        <f t="shared" si="3"/>
        <v>0.1275</v>
      </c>
      <c r="H19" s="9">
        <f t="shared" si="4"/>
        <v>253.10335050000003</v>
      </c>
      <c r="I19" s="8">
        <f t="shared" si="5"/>
        <v>291.06885307500005</v>
      </c>
      <c r="K19" s="37"/>
    </row>
    <row r="20" spans="2:11" x14ac:dyDescent="0.25">
      <c r="B20" s="12">
        <v>1006</v>
      </c>
      <c r="C20" s="9">
        <f t="shared" si="0"/>
        <v>19.32</v>
      </c>
      <c r="D20" s="11">
        <v>23</v>
      </c>
      <c r="E20" s="9">
        <f t="shared" si="1"/>
        <v>23.647680000000001</v>
      </c>
      <c r="F20" s="9">
        <f t="shared" si="2"/>
        <v>543.89664000000005</v>
      </c>
      <c r="G20" s="10">
        <f t="shared" si="3"/>
        <v>0.1275</v>
      </c>
      <c r="H20" s="9">
        <f t="shared" si="4"/>
        <v>474.54981840000005</v>
      </c>
      <c r="I20" s="8">
        <f t="shared" si="5"/>
        <v>545.73229116000005</v>
      </c>
    </row>
    <row r="21" spans="2:11" x14ac:dyDescent="0.25">
      <c r="B21" s="12">
        <v>1007</v>
      </c>
      <c r="C21" s="9">
        <f t="shared" si="0"/>
        <v>21</v>
      </c>
      <c r="D21" s="11">
        <v>14</v>
      </c>
      <c r="E21" s="9">
        <f t="shared" si="1"/>
        <v>29.61</v>
      </c>
      <c r="F21" s="9">
        <f t="shared" si="2"/>
        <v>414.53999999999996</v>
      </c>
      <c r="G21" s="10">
        <f t="shared" si="3"/>
        <v>0.1275</v>
      </c>
      <c r="H21" s="9">
        <f t="shared" si="4"/>
        <v>361.68615</v>
      </c>
      <c r="I21" s="8">
        <f t="shared" si="5"/>
        <v>415.93907250000001</v>
      </c>
    </row>
    <row r="22" spans="2:11" x14ac:dyDescent="0.25">
      <c r="B22" s="12">
        <v>1007</v>
      </c>
      <c r="C22" s="9">
        <f t="shared" si="0"/>
        <v>21</v>
      </c>
      <c r="D22" s="11">
        <v>30</v>
      </c>
      <c r="E22" s="9">
        <f t="shared" si="1"/>
        <v>29.61</v>
      </c>
      <c r="F22" s="9">
        <f t="shared" si="2"/>
        <v>888.3</v>
      </c>
      <c r="G22" s="10">
        <f t="shared" si="3"/>
        <v>0.1275</v>
      </c>
      <c r="H22" s="9">
        <f t="shared" si="4"/>
        <v>775.04174999999998</v>
      </c>
      <c r="I22" s="8">
        <f t="shared" si="5"/>
        <v>891.29801249999991</v>
      </c>
    </row>
    <row r="23" spans="2:11" x14ac:dyDescent="0.25">
      <c r="B23" s="12">
        <v>1002</v>
      </c>
      <c r="C23" s="9">
        <f t="shared" si="0"/>
        <v>22.54</v>
      </c>
      <c r="D23" s="11">
        <v>23</v>
      </c>
      <c r="E23" s="9">
        <f t="shared" si="1"/>
        <v>26.3718</v>
      </c>
      <c r="F23" s="9">
        <f t="shared" si="2"/>
        <v>606.55140000000006</v>
      </c>
      <c r="G23" s="10">
        <f t="shared" si="3"/>
        <v>0.1275</v>
      </c>
      <c r="H23" s="9">
        <f t="shared" si="4"/>
        <v>529.21609650000005</v>
      </c>
      <c r="I23" s="8">
        <f t="shared" si="5"/>
        <v>608.59851097500007</v>
      </c>
    </row>
    <row r="24" spans="2:11" x14ac:dyDescent="0.25">
      <c r="B24" s="12">
        <v>1006</v>
      </c>
      <c r="C24" s="9">
        <f t="shared" si="0"/>
        <v>19.32</v>
      </c>
      <c r="D24" s="11">
        <v>5</v>
      </c>
      <c r="E24" s="9">
        <f t="shared" si="1"/>
        <v>23.647680000000001</v>
      </c>
      <c r="F24" s="9">
        <f t="shared" si="2"/>
        <v>118.23840000000001</v>
      </c>
      <c r="G24" s="10">
        <f t="shared" si="3"/>
        <v>0.05</v>
      </c>
      <c r="H24" s="9">
        <f t="shared" si="4"/>
        <v>112.32648000000002</v>
      </c>
      <c r="I24" s="8">
        <f t="shared" si="5"/>
        <v>129.17545200000001</v>
      </c>
    </row>
    <row r="25" spans="2:11" x14ac:dyDescent="0.25">
      <c r="B25" s="12">
        <v>1007</v>
      </c>
      <c r="C25" s="9">
        <f t="shared" si="0"/>
        <v>21</v>
      </c>
      <c r="D25" s="11">
        <v>13</v>
      </c>
      <c r="E25" s="9">
        <f t="shared" si="1"/>
        <v>29.61</v>
      </c>
      <c r="F25" s="9">
        <f t="shared" si="2"/>
        <v>384.93</v>
      </c>
      <c r="G25" s="10">
        <f t="shared" si="3"/>
        <v>0.1275</v>
      </c>
      <c r="H25" s="9">
        <f t="shared" si="4"/>
        <v>335.85142500000001</v>
      </c>
      <c r="I25" s="8">
        <f t="shared" si="5"/>
        <v>386.22913875</v>
      </c>
    </row>
    <row r="26" spans="2:11" x14ac:dyDescent="0.25">
      <c r="B26" s="12">
        <v>1004</v>
      </c>
      <c r="C26" s="9">
        <f t="shared" si="0"/>
        <v>16.649999999999999</v>
      </c>
      <c r="D26" s="11">
        <v>27</v>
      </c>
      <c r="E26" s="9">
        <f t="shared" si="1"/>
        <v>18.980999999999998</v>
      </c>
      <c r="F26" s="9">
        <f t="shared" si="2"/>
        <v>512.48699999999997</v>
      </c>
      <c r="G26" s="10">
        <f t="shared" si="3"/>
        <v>0.1275</v>
      </c>
      <c r="H26" s="9">
        <f t="shared" si="4"/>
        <v>447.14490749999999</v>
      </c>
      <c r="I26" s="8">
        <f t="shared" si="5"/>
        <v>514.21664362499996</v>
      </c>
    </row>
    <row r="27" spans="2:11" x14ac:dyDescent="0.25">
      <c r="B27" s="12">
        <v>1001</v>
      </c>
      <c r="C27" s="9">
        <f t="shared" si="0"/>
        <v>14.35</v>
      </c>
      <c r="D27" s="11">
        <v>9</v>
      </c>
      <c r="E27" s="9">
        <f t="shared" si="1"/>
        <v>17.650500000000001</v>
      </c>
      <c r="F27" s="9">
        <f t="shared" si="2"/>
        <v>158.8545</v>
      </c>
      <c r="G27" s="10">
        <f t="shared" si="3"/>
        <v>0.05</v>
      </c>
      <c r="H27" s="9">
        <f t="shared" si="4"/>
        <v>150.91177500000001</v>
      </c>
      <c r="I27" s="8">
        <f t="shared" si="5"/>
        <v>173.54854125</v>
      </c>
    </row>
    <row r="28" spans="2:11" x14ac:dyDescent="0.25">
      <c r="B28" s="12">
        <v>1003</v>
      </c>
      <c r="C28" s="9">
        <f t="shared" si="0"/>
        <v>12.34</v>
      </c>
      <c r="D28" s="11">
        <v>9</v>
      </c>
      <c r="E28" s="9">
        <f t="shared" si="1"/>
        <v>14.7463</v>
      </c>
      <c r="F28" s="9">
        <f t="shared" si="2"/>
        <v>132.7167</v>
      </c>
      <c r="G28" s="10">
        <f t="shared" si="3"/>
        <v>0.05</v>
      </c>
      <c r="H28" s="9">
        <f t="shared" si="4"/>
        <v>126.080865</v>
      </c>
      <c r="I28" s="8">
        <f t="shared" si="5"/>
        <v>144.99299475000001</v>
      </c>
    </row>
    <row r="29" spans="2:11" x14ac:dyDescent="0.25">
      <c r="B29" s="12">
        <v>1005</v>
      </c>
      <c r="C29" s="9">
        <f t="shared" si="0"/>
        <v>11.98</v>
      </c>
      <c r="D29" s="11">
        <v>24</v>
      </c>
      <c r="E29" s="9">
        <f t="shared" si="1"/>
        <v>14.7354</v>
      </c>
      <c r="F29" s="9">
        <f t="shared" si="2"/>
        <v>353.64960000000002</v>
      </c>
      <c r="G29" s="10">
        <f t="shared" si="3"/>
        <v>0.1275</v>
      </c>
      <c r="H29" s="9">
        <f t="shared" si="4"/>
        <v>308.55927600000001</v>
      </c>
      <c r="I29" s="8">
        <f t="shared" si="5"/>
        <v>354.84316740000003</v>
      </c>
    </row>
    <row r="30" spans="2:11" x14ac:dyDescent="0.25">
      <c r="B30" s="12">
        <v>1007</v>
      </c>
      <c r="C30" s="9">
        <f t="shared" si="0"/>
        <v>21</v>
      </c>
      <c r="D30" s="11">
        <v>23</v>
      </c>
      <c r="E30" s="9">
        <f t="shared" si="1"/>
        <v>29.61</v>
      </c>
      <c r="F30" s="9">
        <f t="shared" si="2"/>
        <v>681.03</v>
      </c>
      <c r="G30" s="10">
        <f t="shared" si="3"/>
        <v>0.1275</v>
      </c>
      <c r="H30" s="9">
        <f t="shared" si="4"/>
        <v>594.19867499999998</v>
      </c>
      <c r="I30" s="8">
        <f t="shared" si="5"/>
        <v>683.32847624999999</v>
      </c>
    </row>
    <row r="31" spans="2:11" x14ac:dyDescent="0.25">
      <c r="B31" s="12">
        <v>1005</v>
      </c>
      <c r="C31" s="9">
        <f t="shared" si="0"/>
        <v>11.98</v>
      </c>
      <c r="D31" s="11">
        <v>17</v>
      </c>
      <c r="E31" s="9">
        <f t="shared" si="1"/>
        <v>14.7354</v>
      </c>
      <c r="F31" s="9">
        <f t="shared" si="2"/>
        <v>250.5018</v>
      </c>
      <c r="G31" s="10">
        <f t="shared" si="3"/>
        <v>0.1275</v>
      </c>
      <c r="H31" s="9">
        <f t="shared" si="4"/>
        <v>218.56282049999999</v>
      </c>
      <c r="I31" s="8">
        <f t="shared" si="5"/>
        <v>251.34724357499999</v>
      </c>
    </row>
    <row r="32" spans="2:11" x14ac:dyDescent="0.25">
      <c r="B32" s="12">
        <v>1005</v>
      </c>
      <c r="C32" s="9">
        <f t="shared" si="0"/>
        <v>11.98</v>
      </c>
      <c r="D32" s="11">
        <v>6</v>
      </c>
      <c r="E32" s="9">
        <f t="shared" si="1"/>
        <v>14.7354</v>
      </c>
      <c r="F32" s="9">
        <f t="shared" si="2"/>
        <v>88.412400000000005</v>
      </c>
      <c r="G32" s="10">
        <f t="shared" si="3"/>
        <v>0.05</v>
      </c>
      <c r="H32" s="9">
        <f t="shared" si="4"/>
        <v>83.991780000000006</v>
      </c>
      <c r="I32" s="8">
        <f t="shared" si="5"/>
        <v>96.590547000000001</v>
      </c>
    </row>
    <row r="33" spans="2:9" x14ac:dyDescent="0.25">
      <c r="B33" s="12">
        <v>1003</v>
      </c>
      <c r="C33" s="9">
        <f t="shared" si="0"/>
        <v>12.34</v>
      </c>
      <c r="D33" s="11">
        <v>18</v>
      </c>
      <c r="E33" s="9">
        <f t="shared" si="1"/>
        <v>14.7463</v>
      </c>
      <c r="F33" s="9">
        <f t="shared" si="2"/>
        <v>265.43340000000001</v>
      </c>
      <c r="G33" s="10">
        <f t="shared" si="3"/>
        <v>0.1275</v>
      </c>
      <c r="H33" s="9">
        <f t="shared" si="4"/>
        <v>231.5906415</v>
      </c>
      <c r="I33" s="8">
        <f t="shared" si="5"/>
        <v>266.32923772499998</v>
      </c>
    </row>
    <row r="34" spans="2:9" x14ac:dyDescent="0.25">
      <c r="B34" s="12">
        <v>1006</v>
      </c>
      <c r="C34" s="9">
        <f t="shared" si="0"/>
        <v>19.32</v>
      </c>
      <c r="D34" s="11">
        <v>7</v>
      </c>
      <c r="E34" s="9">
        <f t="shared" si="1"/>
        <v>23.647680000000001</v>
      </c>
      <c r="F34" s="9">
        <f t="shared" si="2"/>
        <v>165.53376</v>
      </c>
      <c r="G34" s="10">
        <f t="shared" si="3"/>
        <v>0.05</v>
      </c>
      <c r="H34" s="9">
        <f t="shared" si="4"/>
        <v>157.25707199999999</v>
      </c>
      <c r="I34" s="8">
        <f t="shared" si="5"/>
        <v>180.8456328</v>
      </c>
    </row>
    <row r="35" spans="2:9" x14ac:dyDescent="0.25">
      <c r="B35" s="12">
        <v>1001</v>
      </c>
      <c r="C35" s="9">
        <f t="shared" si="0"/>
        <v>14.35</v>
      </c>
      <c r="D35" s="11">
        <v>27</v>
      </c>
      <c r="E35" s="9">
        <f t="shared" si="1"/>
        <v>17.650500000000001</v>
      </c>
      <c r="F35" s="9">
        <f t="shared" si="2"/>
        <v>476.56350000000003</v>
      </c>
      <c r="G35" s="10">
        <f t="shared" si="3"/>
        <v>0.1275</v>
      </c>
      <c r="H35" s="9">
        <f t="shared" si="4"/>
        <v>415.80165375000001</v>
      </c>
      <c r="I35" s="8">
        <f t="shared" si="5"/>
        <v>478.17190181249998</v>
      </c>
    </row>
    <row r="36" spans="2:9" x14ac:dyDescent="0.25">
      <c r="B36" s="12">
        <v>1005</v>
      </c>
      <c r="C36" s="9">
        <f t="shared" si="0"/>
        <v>11.98</v>
      </c>
      <c r="D36" s="11">
        <v>17</v>
      </c>
      <c r="E36" s="9">
        <f t="shared" si="1"/>
        <v>14.7354</v>
      </c>
      <c r="F36" s="9">
        <f t="shared" si="2"/>
        <v>250.5018</v>
      </c>
      <c r="G36" s="10">
        <f t="shared" si="3"/>
        <v>0.1275</v>
      </c>
      <c r="H36" s="9">
        <f t="shared" si="4"/>
        <v>218.56282049999999</v>
      </c>
      <c r="I36" s="8">
        <f t="shared" si="5"/>
        <v>251.34724357499999</v>
      </c>
    </row>
    <row r="37" spans="2:9" x14ac:dyDescent="0.25">
      <c r="B37" s="7">
        <v>1005</v>
      </c>
      <c r="C37" s="4">
        <f t="shared" si="0"/>
        <v>11.98</v>
      </c>
      <c r="D37" s="6">
        <v>12</v>
      </c>
      <c r="E37" s="4">
        <f t="shared" si="1"/>
        <v>14.7354</v>
      </c>
      <c r="F37" s="4">
        <f t="shared" si="2"/>
        <v>176.82480000000001</v>
      </c>
      <c r="G37" s="5">
        <f t="shared" si="3"/>
        <v>0.1275</v>
      </c>
      <c r="H37" s="4">
        <f t="shared" si="4"/>
        <v>154.27963800000001</v>
      </c>
      <c r="I37" s="3">
        <f t="shared" si="5"/>
        <v>177.42158370000001</v>
      </c>
    </row>
    <row r="41" spans="2:9" ht="15.6" x14ac:dyDescent="0.3">
      <c r="B41" s="2"/>
      <c r="C41" s="2"/>
      <c r="D41" s="2"/>
      <c r="E41" s="2"/>
      <c r="F41" s="2"/>
      <c r="G41" s="2"/>
      <c r="H41" s="2"/>
      <c r="I41" s="2"/>
    </row>
  </sheetData>
  <mergeCells count="1">
    <mergeCell ref="B14:I14"/>
  </mergeCells>
  <pageMargins left="0.41" right="0.59" top="1" bottom="1" header="0.5" footer="0.5"/>
  <pageSetup paperSize="9" orientation="portrait" horizontalDpi="120" verticalDpi="144" r:id="rId1"/>
  <headerFooter alignWithMargins="0"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Costs Answer</vt:lpstr>
      <vt:lpstr>Formulas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Acer</dc:creator>
  <cp:keywords/>
  <dc:description/>
  <cp:lastModifiedBy>Acer</cp:lastModifiedBy>
  <cp:lastPrinted>2020-10-09T23:34:36Z</cp:lastPrinted>
  <dcterms:created xsi:type="dcterms:W3CDTF">1999-06-19T05:31:02Z</dcterms:created>
  <dcterms:modified xsi:type="dcterms:W3CDTF">2020-10-19T08:38:23Z</dcterms:modified>
</cp:coreProperties>
</file>