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Introductory Office 2016\Files for practical Introductory 3August2020\Practical Lecturers Guide Introductory Windows 10 Office 2016\Topic 1 Excel 2016 answer files\"/>
    </mc:Choice>
  </mc:AlternateContent>
  <xr:revisionPtr revIDLastSave="0" documentId="13_ncr:1_{6B49A0AB-7359-4198-B835-8FFDD9818E8C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Before formulas" sheetId="4" r:id="rId1"/>
    <sheet name="Formulas added" sheetId="6" r:id="rId2"/>
    <sheet name="DebAlph" sheetId="9" r:id="rId3"/>
    <sheet name="Debnum" sheetId="10" r:id="rId4"/>
    <sheet name="Formulas" sheetId="7" r:id="rId5"/>
  </sheets>
  <calcPr calcId="181029"/>
</workbook>
</file>

<file path=xl/calcChain.xml><?xml version="1.0" encoding="utf-8"?>
<calcChain xmlns="http://schemas.openxmlformats.org/spreadsheetml/2006/main">
  <c r="H29" i="10" l="1"/>
  <c r="G29" i="10"/>
  <c r="F29" i="10"/>
  <c r="E29" i="10"/>
  <c r="D29" i="10"/>
  <c r="H28" i="10"/>
  <c r="G28" i="10"/>
  <c r="F28" i="10"/>
  <c r="E28" i="10"/>
  <c r="D28" i="10"/>
  <c r="H27" i="10"/>
  <c r="G27" i="10"/>
  <c r="F27" i="10"/>
  <c r="E27" i="10"/>
  <c r="D27" i="10"/>
  <c r="H26" i="10"/>
  <c r="G26" i="10"/>
  <c r="F26" i="10"/>
  <c r="E26" i="10"/>
  <c r="D26" i="10"/>
  <c r="H23" i="10"/>
  <c r="G23" i="10"/>
  <c r="F23" i="10"/>
  <c r="F24" i="10" s="1"/>
  <c r="E23" i="10"/>
  <c r="D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26" i="10" s="1"/>
  <c r="C9" i="10"/>
  <c r="C8" i="10"/>
  <c r="C7" i="10"/>
  <c r="C23" i="10" s="1"/>
  <c r="E24" i="10" s="1"/>
  <c r="H29" i="9"/>
  <c r="G29" i="9"/>
  <c r="F29" i="9"/>
  <c r="E29" i="9"/>
  <c r="D29" i="9"/>
  <c r="H28" i="9"/>
  <c r="G28" i="9"/>
  <c r="F28" i="9"/>
  <c r="E28" i="9"/>
  <c r="D28" i="9"/>
  <c r="H27" i="9"/>
  <c r="G27" i="9"/>
  <c r="F27" i="9"/>
  <c r="E27" i="9"/>
  <c r="D27" i="9"/>
  <c r="H26" i="9"/>
  <c r="G26" i="9"/>
  <c r="F26" i="9"/>
  <c r="E26" i="9"/>
  <c r="D26" i="9"/>
  <c r="H23" i="9"/>
  <c r="G23" i="9"/>
  <c r="F23" i="9"/>
  <c r="E23" i="9"/>
  <c r="D23" i="9"/>
  <c r="C16" i="9"/>
  <c r="C9" i="9"/>
  <c r="C10" i="9"/>
  <c r="C8" i="9"/>
  <c r="C21" i="9"/>
  <c r="C19" i="9"/>
  <c r="C11" i="9"/>
  <c r="C17" i="9"/>
  <c r="C13" i="9"/>
  <c r="C18" i="9"/>
  <c r="C12" i="9"/>
  <c r="C7" i="9"/>
  <c r="C15" i="9"/>
  <c r="C14" i="9"/>
  <c r="C22" i="9"/>
  <c r="C20" i="9"/>
  <c r="C28" i="9" l="1"/>
  <c r="C29" i="9"/>
  <c r="G24" i="10"/>
  <c r="D24" i="10"/>
  <c r="H24" i="10"/>
  <c r="C28" i="10"/>
  <c r="C27" i="10"/>
  <c r="C29" i="10"/>
  <c r="C23" i="9"/>
  <c r="E24" i="9" s="1"/>
  <c r="C27" i="9"/>
  <c r="C26" i="9"/>
  <c r="G29" i="7"/>
  <c r="F29" i="7"/>
  <c r="E29" i="7"/>
  <c r="D29" i="7"/>
  <c r="C29" i="7"/>
  <c r="G28" i="7"/>
  <c r="F28" i="7"/>
  <c r="E28" i="7"/>
  <c r="D28" i="7"/>
  <c r="C28" i="7"/>
  <c r="G27" i="7"/>
  <c r="F27" i="7"/>
  <c r="E27" i="7"/>
  <c r="D27" i="7"/>
  <c r="C27" i="7"/>
  <c r="G26" i="7"/>
  <c r="F26" i="7"/>
  <c r="E26" i="7"/>
  <c r="D26" i="7"/>
  <c r="C26" i="7"/>
  <c r="G23" i="7"/>
  <c r="F23" i="7"/>
  <c r="E23" i="7"/>
  <c r="D23" i="7"/>
  <c r="C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27" i="7" s="1"/>
  <c r="B7" i="7"/>
  <c r="H24" i="9" l="1"/>
  <c r="D24" i="9"/>
  <c r="G24" i="9"/>
  <c r="F24" i="9"/>
  <c r="B29" i="7"/>
  <c r="G24" i="7"/>
  <c r="B26" i="7"/>
  <c r="B28" i="7"/>
  <c r="B23" i="7"/>
  <c r="D26" i="6"/>
  <c r="E26" i="6"/>
  <c r="F26" i="6"/>
  <c r="G26" i="6"/>
  <c r="H26" i="6"/>
  <c r="D27" i="6"/>
  <c r="E27" i="6"/>
  <c r="F27" i="6"/>
  <c r="G27" i="6"/>
  <c r="H27" i="6"/>
  <c r="D28" i="6"/>
  <c r="E28" i="6"/>
  <c r="F28" i="6"/>
  <c r="G28" i="6"/>
  <c r="H28" i="6"/>
  <c r="D29" i="6"/>
  <c r="E29" i="6"/>
  <c r="F29" i="6"/>
  <c r="G29" i="6"/>
  <c r="H29" i="6"/>
  <c r="D23" i="6"/>
  <c r="E23" i="6"/>
  <c r="F23" i="6"/>
  <c r="G23" i="6"/>
  <c r="H23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7" i="6"/>
  <c r="C26" i="6" s="1"/>
  <c r="E24" i="6" l="1"/>
  <c r="H24" i="6"/>
  <c r="C23" i="6"/>
  <c r="G24" i="6" s="1"/>
  <c r="C27" i="6"/>
  <c r="C28" i="6"/>
  <c r="C29" i="6"/>
  <c r="F24" i="7"/>
  <c r="D24" i="7"/>
  <c r="C24" i="7"/>
  <c r="E24" i="7"/>
  <c r="F24" i="6" l="1"/>
  <c r="D24" i="6"/>
</calcChain>
</file>

<file path=xl/sharedStrings.xml><?xml version="1.0" encoding="utf-8"?>
<sst xmlns="http://schemas.openxmlformats.org/spreadsheetml/2006/main" count="201" uniqueCount="46">
  <si>
    <t>TOTAL</t>
  </si>
  <si>
    <t>0-30 DAYS</t>
  </si>
  <si>
    <t>31-60 DAYS</t>
  </si>
  <si>
    <t>61-90 DAYS</t>
  </si>
  <si>
    <t>91-120 DAYS</t>
  </si>
  <si>
    <t>120+ DAYS</t>
  </si>
  <si>
    <t>Theron, B.</t>
  </si>
  <si>
    <t>Willis, T.</t>
  </si>
  <si>
    <t>Laurence, D.L.</t>
  </si>
  <si>
    <t>Mahloko, C.</t>
  </si>
  <si>
    <t>Arendse, Z.B.</t>
  </si>
  <si>
    <t>Hattingh, S.F.</t>
  </si>
  <si>
    <t>Roux, S.F.</t>
  </si>
  <si>
    <t>Julian, K.</t>
  </si>
  <si>
    <t>Roos, R.A.</t>
  </si>
  <si>
    <t>Francke, L.B.</t>
  </si>
  <si>
    <t>Stevenson, S.P.</t>
  </si>
  <si>
    <t>Wentzel, A.S.</t>
  </si>
  <si>
    <t>Boothe, P.</t>
  </si>
  <si>
    <t>Delport, F.F.</t>
  </si>
  <si>
    <t>Coetzee, A.A.</t>
  </si>
  <si>
    <t>Ndola, M.</t>
  </si>
  <si>
    <t>% OF TOTAL</t>
  </si>
  <si>
    <t>Average per debtor</t>
  </si>
  <si>
    <t>Highest per debtor</t>
  </si>
  <si>
    <t>Lowest per debtor</t>
  </si>
  <si>
    <t>Number of debtors</t>
  </si>
  <si>
    <t>N.B.:  See the formulas on the next sheet!</t>
  </si>
  <si>
    <t>1</t>
  </si>
  <si>
    <t>3</t>
  </si>
  <si>
    <t>9</t>
  </si>
  <si>
    <t>8</t>
  </si>
  <si>
    <t>6</t>
  </si>
  <si>
    <t>4</t>
  </si>
  <si>
    <t>2</t>
  </si>
  <si>
    <t>5</t>
  </si>
  <si>
    <t>7</t>
  </si>
  <si>
    <t>10</t>
  </si>
  <si>
    <t>11</t>
  </si>
  <si>
    <t>12</t>
  </si>
  <si>
    <t>13</t>
  </si>
  <si>
    <t>14</t>
  </si>
  <si>
    <t>15</t>
  </si>
  <si>
    <t>16</t>
  </si>
  <si>
    <t>DEBTORS:  TRIAL BALANCE AND AGE ANALYSIS ON 31 DECEMBER 202?</t>
  </si>
  <si>
    <t>ABC TRADERS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</si>
</sst>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0.0%"/>
  </numFmts>
  <fonts count="4" x14ac:knownFonts="1"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9" fontId="0" fillId="0" borderId="0" xfId="3" applyFont="1"/>
    <xf numFmtId="165" fontId="0" fillId="0" borderId="0" xfId="1" applyFont="1"/>
    <xf numFmtId="164" fontId="0" fillId="0" borderId="0" xfId="2" applyFont="1"/>
    <xf numFmtId="166" fontId="0" fillId="0" borderId="0" xfId="3" applyNumberFormat="1" applyFont="1"/>
    <xf numFmtId="43" fontId="0" fillId="0" borderId="0" xfId="0" applyNumberFormat="1"/>
    <xf numFmtId="164" fontId="0" fillId="0" borderId="1" xfId="2" applyFont="1" applyBorder="1"/>
    <xf numFmtId="0" fontId="2" fillId="0" borderId="0" xfId="0" applyFont="1"/>
    <xf numFmtId="0" fontId="1" fillId="0" borderId="0" xfId="0" quotePrefix="1" applyFont="1"/>
    <xf numFmtId="0" fontId="3" fillId="0" borderId="0" xfId="0" applyFont="1"/>
    <xf numFmtId="0" fontId="3" fillId="0" borderId="0" xfId="0" applyFont="1" applyAlignment="1">
      <alignment horizontal="righ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9"/>
  <sheetViews>
    <sheetView workbookViewId="0">
      <selection activeCell="A2" sqref="A2"/>
    </sheetView>
  </sheetViews>
  <sheetFormatPr defaultRowHeight="12.75" x14ac:dyDescent="0.2"/>
  <cols>
    <col min="1" max="1" width="21.5703125" customWidth="1"/>
    <col min="2" max="2" width="12.85546875" customWidth="1"/>
    <col min="3" max="3" width="12.140625" bestFit="1" customWidth="1"/>
    <col min="4" max="4" width="11.140625" customWidth="1"/>
    <col min="5" max="5" width="11" customWidth="1"/>
    <col min="6" max="6" width="12" customWidth="1"/>
    <col min="7" max="7" width="10.7109375" customWidth="1"/>
  </cols>
  <sheetData>
    <row r="1" spans="1:7" x14ac:dyDescent="0.2">
      <c r="A1" s="9" t="s">
        <v>45</v>
      </c>
    </row>
    <row r="3" spans="1:7" x14ac:dyDescent="0.2">
      <c r="A3" s="9" t="s">
        <v>44</v>
      </c>
    </row>
    <row r="4" spans="1:7" x14ac:dyDescent="0.2">
      <c r="D4" s="1"/>
    </row>
    <row r="5" spans="1:7" x14ac:dyDescent="0.2">
      <c r="B5" s="10" t="s">
        <v>0</v>
      </c>
      <c r="C5" s="10" t="s">
        <v>1</v>
      </c>
      <c r="D5" s="10" t="s">
        <v>2</v>
      </c>
      <c r="E5" s="10" t="s">
        <v>3</v>
      </c>
      <c r="F5" s="10" t="s">
        <v>4</v>
      </c>
      <c r="G5" s="10" t="s">
        <v>5</v>
      </c>
    </row>
    <row r="7" spans="1:7" x14ac:dyDescent="0.2">
      <c r="A7" t="s">
        <v>6</v>
      </c>
      <c r="B7" s="2"/>
      <c r="C7" s="2">
        <v>234.16</v>
      </c>
      <c r="D7" s="2">
        <v>30</v>
      </c>
      <c r="E7" s="2">
        <v>10</v>
      </c>
      <c r="F7" s="2"/>
      <c r="G7" s="2"/>
    </row>
    <row r="8" spans="1:7" x14ac:dyDescent="0.2">
      <c r="A8" t="s">
        <v>7</v>
      </c>
      <c r="B8" s="2"/>
      <c r="C8" s="2">
        <v>458.78</v>
      </c>
      <c r="D8" s="2">
        <v>20</v>
      </c>
      <c r="E8" s="2">
        <v>5</v>
      </c>
      <c r="F8" s="2">
        <v>2</v>
      </c>
      <c r="G8" s="2"/>
    </row>
    <row r="9" spans="1:7" x14ac:dyDescent="0.2">
      <c r="A9" t="s">
        <v>8</v>
      </c>
      <c r="B9" s="2"/>
      <c r="C9" s="2">
        <v>634.44000000000005</v>
      </c>
      <c r="D9" s="2">
        <v>210.9</v>
      </c>
      <c r="E9" s="2">
        <v>88.87</v>
      </c>
      <c r="F9" s="2">
        <v>38.15</v>
      </c>
      <c r="G9" s="2"/>
    </row>
    <row r="10" spans="1:7" x14ac:dyDescent="0.2">
      <c r="A10" t="s">
        <v>9</v>
      </c>
      <c r="B10" s="2"/>
      <c r="C10" s="2">
        <v>148.66</v>
      </c>
      <c r="D10" s="2">
        <v>5</v>
      </c>
      <c r="E10" s="2">
        <v>2.5</v>
      </c>
      <c r="F10" s="2"/>
      <c r="G10" s="2"/>
    </row>
    <row r="11" spans="1:7" x14ac:dyDescent="0.2">
      <c r="A11" t="s">
        <v>10</v>
      </c>
      <c r="B11" s="2"/>
      <c r="C11" s="2">
        <v>333.68</v>
      </c>
      <c r="D11" s="2"/>
      <c r="E11" s="2">
        <v>13.8</v>
      </c>
      <c r="F11" s="2"/>
      <c r="G11" s="2">
        <v>3.43</v>
      </c>
    </row>
    <row r="12" spans="1:7" x14ac:dyDescent="0.2">
      <c r="A12" t="s">
        <v>11</v>
      </c>
      <c r="B12" s="2"/>
      <c r="C12" s="2">
        <v>512.13</v>
      </c>
      <c r="D12" s="2">
        <v>296.88</v>
      </c>
      <c r="E12" s="2">
        <v>18.899999999999999</v>
      </c>
      <c r="F12" s="2"/>
      <c r="G12" s="2">
        <v>2.15</v>
      </c>
    </row>
    <row r="13" spans="1:7" x14ac:dyDescent="0.2">
      <c r="A13" t="s">
        <v>12</v>
      </c>
      <c r="B13" s="2"/>
      <c r="C13" s="2">
        <v>679.94</v>
      </c>
      <c r="D13" s="2">
        <v>344.34</v>
      </c>
      <c r="E13" s="2">
        <v>34.549999999999997</v>
      </c>
      <c r="F13" s="2"/>
      <c r="G13" s="2"/>
    </row>
    <row r="14" spans="1:7" x14ac:dyDescent="0.2">
      <c r="A14" t="s">
        <v>13</v>
      </c>
      <c r="B14" s="2"/>
      <c r="C14" s="2">
        <v>128.96</v>
      </c>
      <c r="D14" s="2">
        <v>3.56</v>
      </c>
      <c r="E14" s="2">
        <v>4.4400000000000004</v>
      </c>
      <c r="F14" s="2"/>
      <c r="G14" s="2">
        <v>4.6399999999999997</v>
      </c>
    </row>
    <row r="15" spans="1:7" x14ac:dyDescent="0.2">
      <c r="A15" t="s">
        <v>14</v>
      </c>
      <c r="B15" s="2"/>
      <c r="C15" s="2">
        <v>342.66</v>
      </c>
      <c r="D15" s="2">
        <v>122.23</v>
      </c>
      <c r="E15" s="2">
        <v>32.56</v>
      </c>
      <c r="F15" s="2">
        <v>56.98</v>
      </c>
      <c r="G15" s="2"/>
    </row>
    <row r="16" spans="1:7" x14ac:dyDescent="0.2">
      <c r="A16" t="s">
        <v>15</v>
      </c>
      <c r="B16" s="2"/>
      <c r="C16" s="2">
        <v>1568.98</v>
      </c>
      <c r="D16" s="2">
        <v>875.99</v>
      </c>
      <c r="E16" s="2">
        <v>233.43</v>
      </c>
      <c r="F16" s="2"/>
      <c r="G16" s="2">
        <v>67.989999999999995</v>
      </c>
    </row>
    <row r="17" spans="1:7" x14ac:dyDescent="0.2">
      <c r="A17" t="s">
        <v>16</v>
      </c>
      <c r="B17" s="2"/>
      <c r="C17" s="2">
        <v>995.76</v>
      </c>
      <c r="D17" s="2">
        <v>346.41</v>
      </c>
      <c r="E17" s="2">
        <v>21.65</v>
      </c>
      <c r="F17" s="2"/>
      <c r="G17" s="2">
        <v>12.11</v>
      </c>
    </row>
    <row r="18" spans="1:7" x14ac:dyDescent="0.2">
      <c r="A18" t="s">
        <v>17</v>
      </c>
      <c r="B18" s="2"/>
      <c r="C18" s="2">
        <v>8942.1200000000008</v>
      </c>
      <c r="D18" s="2">
        <v>344.71</v>
      </c>
      <c r="E18" s="2">
        <v>64.34</v>
      </c>
      <c r="F18" s="2">
        <v>55.43</v>
      </c>
      <c r="G18" s="2"/>
    </row>
    <row r="19" spans="1:7" x14ac:dyDescent="0.2">
      <c r="A19" t="s">
        <v>18</v>
      </c>
      <c r="B19" s="2"/>
      <c r="C19" s="2">
        <v>632.99</v>
      </c>
      <c r="D19" s="2">
        <v>56.98</v>
      </c>
      <c r="E19" s="2">
        <v>53.88</v>
      </c>
      <c r="F19" s="2"/>
      <c r="G19" s="2">
        <v>34.200000000000003</v>
      </c>
    </row>
    <row r="20" spans="1:7" x14ac:dyDescent="0.2">
      <c r="A20" t="s">
        <v>19</v>
      </c>
      <c r="B20" s="2"/>
      <c r="C20" s="2">
        <v>6492.23</v>
      </c>
      <c r="D20" s="2">
        <v>77.81</v>
      </c>
      <c r="E20" s="2">
        <v>78.42</v>
      </c>
      <c r="F20" s="2">
        <v>78.98</v>
      </c>
      <c r="G20" s="2"/>
    </row>
    <row r="21" spans="1:7" x14ac:dyDescent="0.2">
      <c r="A21" t="s">
        <v>20</v>
      </c>
      <c r="B21" s="2"/>
      <c r="C21" s="2">
        <v>1254.99</v>
      </c>
      <c r="D21" s="2">
        <v>567.34</v>
      </c>
      <c r="E21" s="2">
        <v>654.11</v>
      </c>
      <c r="F21" s="2">
        <v>89.77</v>
      </c>
      <c r="G21" s="2"/>
    </row>
    <row r="22" spans="1:7" x14ac:dyDescent="0.2">
      <c r="A22" t="s">
        <v>21</v>
      </c>
      <c r="B22" s="2"/>
      <c r="C22" s="2">
        <v>499.77</v>
      </c>
      <c r="D22" s="2">
        <v>537.98</v>
      </c>
      <c r="E22" s="2">
        <v>121.21</v>
      </c>
      <c r="F22" s="2">
        <v>2.39</v>
      </c>
      <c r="G22" s="2"/>
    </row>
    <row r="23" spans="1:7" ht="17.25" customHeight="1" x14ac:dyDescent="0.2">
      <c r="A23" s="9" t="s">
        <v>0</v>
      </c>
      <c r="B23" s="3"/>
      <c r="C23" s="3"/>
      <c r="D23" s="3"/>
      <c r="E23" s="3"/>
      <c r="F23" s="3"/>
      <c r="G23" s="3"/>
    </row>
    <row r="24" spans="1:7" ht="17.25" customHeight="1" x14ac:dyDescent="0.2">
      <c r="A24" s="9" t="s">
        <v>22</v>
      </c>
      <c r="B24" s="2"/>
      <c r="C24" s="4"/>
      <c r="D24" s="4"/>
      <c r="E24" s="4"/>
      <c r="F24" s="4"/>
      <c r="G24" s="4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A26" s="9" t="s">
        <v>23</v>
      </c>
      <c r="B26" s="2"/>
      <c r="C26" s="2"/>
      <c r="D26" s="2"/>
      <c r="E26" s="2"/>
      <c r="F26" s="2"/>
      <c r="G26" s="2"/>
    </row>
    <row r="27" spans="1:7" x14ac:dyDescent="0.2">
      <c r="A27" s="9" t="s">
        <v>24</v>
      </c>
      <c r="B27" s="2"/>
      <c r="C27" s="2"/>
      <c r="D27" s="2"/>
      <c r="E27" s="2"/>
      <c r="F27" s="2"/>
      <c r="G27" s="2"/>
    </row>
    <row r="28" spans="1:7" x14ac:dyDescent="0.2">
      <c r="A28" s="9" t="s">
        <v>25</v>
      </c>
      <c r="B28" s="5"/>
      <c r="C28" s="5"/>
      <c r="D28" s="5"/>
      <c r="E28" s="5"/>
      <c r="F28" s="5"/>
      <c r="G28" s="5"/>
    </row>
    <row r="29" spans="1:7" x14ac:dyDescent="0.2">
      <c r="A29" s="9" t="s">
        <v>26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workbookViewId="0">
      <selection sqref="A1:XFD1048576"/>
    </sheetView>
  </sheetViews>
  <sheetFormatPr defaultRowHeight="12.75" x14ac:dyDescent="0.2"/>
  <cols>
    <col min="1" max="1" width="5.5703125" customWidth="1"/>
    <col min="2" max="2" width="21.5703125" customWidth="1"/>
    <col min="3" max="3" width="12.85546875" customWidth="1"/>
    <col min="4" max="4" width="12.140625" bestFit="1" customWidth="1"/>
    <col min="5" max="5" width="11.140625" customWidth="1"/>
    <col min="6" max="6" width="11" customWidth="1"/>
    <col min="7" max="7" width="12" customWidth="1"/>
    <col min="8" max="8" width="10.7109375" customWidth="1"/>
  </cols>
  <sheetData>
    <row r="1" spans="1:8" x14ac:dyDescent="0.2">
      <c r="B1" s="9" t="s">
        <v>45</v>
      </c>
    </row>
    <row r="3" spans="1:8" x14ac:dyDescent="0.2">
      <c r="B3" s="9" t="s">
        <v>44</v>
      </c>
    </row>
    <row r="4" spans="1:8" x14ac:dyDescent="0.2">
      <c r="E4" s="1"/>
    </row>
    <row r="5" spans="1:8" x14ac:dyDescent="0.2">
      <c r="C5" s="10" t="s">
        <v>0</v>
      </c>
      <c r="D5" s="10" t="s">
        <v>1</v>
      </c>
      <c r="E5" s="10" t="s">
        <v>2</v>
      </c>
      <c r="F5" s="10" t="s">
        <v>3</v>
      </c>
      <c r="G5" s="10" t="s">
        <v>4</v>
      </c>
      <c r="H5" s="10" t="s">
        <v>5</v>
      </c>
    </row>
    <row r="7" spans="1:8" x14ac:dyDescent="0.2">
      <c r="A7" s="8" t="s">
        <v>28</v>
      </c>
      <c r="B7" t="s">
        <v>6</v>
      </c>
      <c r="C7" s="2">
        <f>SUM(D7:H7)</f>
        <v>274.15999999999997</v>
      </c>
      <c r="D7" s="2">
        <v>234.16</v>
      </c>
      <c r="E7" s="2">
        <v>30</v>
      </c>
      <c r="F7" s="2">
        <v>10</v>
      </c>
      <c r="G7" s="2"/>
      <c r="H7" s="2"/>
    </row>
    <row r="8" spans="1:8" x14ac:dyDescent="0.2">
      <c r="A8" s="8" t="s">
        <v>34</v>
      </c>
      <c r="B8" t="s">
        <v>7</v>
      </c>
      <c r="C8" s="2">
        <f t="shared" ref="C8:C22" si="0">SUM(D8:H8)</f>
        <v>485.78</v>
      </c>
      <c r="D8" s="2">
        <v>458.78</v>
      </c>
      <c r="E8" s="2">
        <v>20</v>
      </c>
      <c r="F8" s="2">
        <v>5</v>
      </c>
      <c r="G8" s="2">
        <v>2</v>
      </c>
      <c r="H8" s="2"/>
    </row>
    <row r="9" spans="1:8" x14ac:dyDescent="0.2">
      <c r="A9" s="8" t="s">
        <v>29</v>
      </c>
      <c r="B9" t="s">
        <v>8</v>
      </c>
      <c r="C9" s="2">
        <f t="shared" si="0"/>
        <v>972.36</v>
      </c>
      <c r="D9" s="2">
        <v>634.44000000000005</v>
      </c>
      <c r="E9" s="2">
        <v>210.9</v>
      </c>
      <c r="F9" s="2">
        <v>88.87</v>
      </c>
      <c r="G9" s="2">
        <v>38.15</v>
      </c>
      <c r="H9" s="2"/>
    </row>
    <row r="10" spans="1:8" x14ac:dyDescent="0.2">
      <c r="A10" s="8" t="s">
        <v>33</v>
      </c>
      <c r="B10" t="s">
        <v>9</v>
      </c>
      <c r="C10" s="2">
        <f t="shared" si="0"/>
        <v>156.16</v>
      </c>
      <c r="D10" s="2">
        <v>148.66</v>
      </c>
      <c r="E10" s="2">
        <v>5</v>
      </c>
      <c r="F10" s="2">
        <v>2.5</v>
      </c>
      <c r="G10" s="2"/>
      <c r="H10" s="2"/>
    </row>
    <row r="11" spans="1:8" x14ac:dyDescent="0.2">
      <c r="A11" s="8" t="s">
        <v>35</v>
      </c>
      <c r="B11" t="s">
        <v>10</v>
      </c>
      <c r="C11" s="2">
        <f t="shared" si="0"/>
        <v>350.91</v>
      </c>
      <c r="D11" s="2">
        <v>333.68</v>
      </c>
      <c r="E11" s="2"/>
      <c r="F11" s="2">
        <v>13.8</v>
      </c>
      <c r="G11" s="2"/>
      <c r="H11" s="2">
        <v>3.43</v>
      </c>
    </row>
    <row r="12" spans="1:8" x14ac:dyDescent="0.2">
      <c r="A12" s="8" t="s">
        <v>32</v>
      </c>
      <c r="B12" t="s">
        <v>11</v>
      </c>
      <c r="C12" s="2">
        <f t="shared" si="0"/>
        <v>830.06</v>
      </c>
      <c r="D12" s="2">
        <v>512.13</v>
      </c>
      <c r="E12" s="2">
        <v>296.88</v>
      </c>
      <c r="F12" s="2">
        <v>18.899999999999999</v>
      </c>
      <c r="G12" s="2"/>
      <c r="H12" s="2">
        <v>2.15</v>
      </c>
    </row>
    <row r="13" spans="1:8" x14ac:dyDescent="0.2">
      <c r="A13" s="8" t="s">
        <v>36</v>
      </c>
      <c r="B13" t="s">
        <v>12</v>
      </c>
      <c r="C13" s="2">
        <f t="shared" si="0"/>
        <v>1058.83</v>
      </c>
      <c r="D13" s="2">
        <v>679.94</v>
      </c>
      <c r="E13" s="2">
        <v>344.34</v>
      </c>
      <c r="F13" s="2">
        <v>34.549999999999997</v>
      </c>
      <c r="G13" s="2"/>
      <c r="H13" s="2"/>
    </row>
    <row r="14" spans="1:8" x14ac:dyDescent="0.2">
      <c r="A14" s="8" t="s">
        <v>31</v>
      </c>
      <c r="B14" t="s">
        <v>13</v>
      </c>
      <c r="C14" s="2">
        <f t="shared" si="0"/>
        <v>141.6</v>
      </c>
      <c r="D14" s="2">
        <v>128.96</v>
      </c>
      <c r="E14" s="2">
        <v>3.56</v>
      </c>
      <c r="F14" s="2">
        <v>4.4400000000000004</v>
      </c>
      <c r="G14" s="2"/>
      <c r="H14" s="2">
        <v>4.6399999999999997</v>
      </c>
    </row>
    <row r="15" spans="1:8" x14ac:dyDescent="0.2">
      <c r="A15" s="8" t="s">
        <v>30</v>
      </c>
      <c r="B15" t="s">
        <v>14</v>
      </c>
      <c r="C15" s="2">
        <f t="shared" si="0"/>
        <v>554.43000000000006</v>
      </c>
      <c r="D15" s="2">
        <v>342.66</v>
      </c>
      <c r="E15" s="2">
        <v>122.23</v>
      </c>
      <c r="F15" s="2">
        <v>32.56</v>
      </c>
      <c r="G15" s="2">
        <v>56.98</v>
      </c>
      <c r="H15" s="2"/>
    </row>
    <row r="16" spans="1:8" x14ac:dyDescent="0.2">
      <c r="A16" s="8" t="s">
        <v>37</v>
      </c>
      <c r="B16" t="s">
        <v>15</v>
      </c>
      <c r="C16" s="2">
        <f t="shared" si="0"/>
        <v>2746.39</v>
      </c>
      <c r="D16" s="2">
        <v>1568.98</v>
      </c>
      <c r="E16" s="2">
        <v>875.99</v>
      </c>
      <c r="F16" s="2">
        <v>233.43</v>
      </c>
      <c r="G16" s="2"/>
      <c r="H16" s="2">
        <v>67.989999999999995</v>
      </c>
    </row>
    <row r="17" spans="1:8" x14ac:dyDescent="0.2">
      <c r="A17" s="8" t="s">
        <v>38</v>
      </c>
      <c r="B17" t="s">
        <v>16</v>
      </c>
      <c r="C17" s="2">
        <f t="shared" si="0"/>
        <v>1375.93</v>
      </c>
      <c r="D17" s="2">
        <v>995.76</v>
      </c>
      <c r="E17" s="2">
        <v>346.41</v>
      </c>
      <c r="F17" s="2">
        <v>21.65</v>
      </c>
      <c r="G17" s="2"/>
      <c r="H17" s="2">
        <v>12.11</v>
      </c>
    </row>
    <row r="18" spans="1:8" x14ac:dyDescent="0.2">
      <c r="A18" s="8" t="s">
        <v>39</v>
      </c>
      <c r="B18" t="s">
        <v>17</v>
      </c>
      <c r="C18" s="2">
        <f t="shared" si="0"/>
        <v>9406.6</v>
      </c>
      <c r="D18" s="2">
        <v>8942.1200000000008</v>
      </c>
      <c r="E18" s="2">
        <v>344.71</v>
      </c>
      <c r="F18" s="2">
        <v>64.34</v>
      </c>
      <c r="G18" s="2">
        <v>55.43</v>
      </c>
      <c r="H18" s="2"/>
    </row>
    <row r="19" spans="1:8" x14ac:dyDescent="0.2">
      <c r="A19" s="8" t="s">
        <v>40</v>
      </c>
      <c r="B19" t="s">
        <v>18</v>
      </c>
      <c r="C19" s="2">
        <f t="shared" si="0"/>
        <v>778.05000000000007</v>
      </c>
      <c r="D19" s="2">
        <v>632.99</v>
      </c>
      <c r="E19" s="2">
        <v>56.98</v>
      </c>
      <c r="F19" s="2">
        <v>53.88</v>
      </c>
      <c r="G19" s="2"/>
      <c r="H19" s="2">
        <v>34.200000000000003</v>
      </c>
    </row>
    <row r="20" spans="1:8" x14ac:dyDescent="0.2">
      <c r="A20" s="8" t="s">
        <v>41</v>
      </c>
      <c r="B20" t="s">
        <v>19</v>
      </c>
      <c r="C20" s="2">
        <f t="shared" si="0"/>
        <v>6727.44</v>
      </c>
      <c r="D20" s="2">
        <v>6492.23</v>
      </c>
      <c r="E20" s="2">
        <v>77.81</v>
      </c>
      <c r="F20" s="2">
        <v>78.42</v>
      </c>
      <c r="G20" s="2">
        <v>78.98</v>
      </c>
      <c r="H20" s="2"/>
    </row>
    <row r="21" spans="1:8" x14ac:dyDescent="0.2">
      <c r="A21" s="8" t="s">
        <v>42</v>
      </c>
      <c r="B21" t="s">
        <v>20</v>
      </c>
      <c r="C21" s="2">
        <f t="shared" si="0"/>
        <v>2566.21</v>
      </c>
      <c r="D21" s="2">
        <v>1254.99</v>
      </c>
      <c r="E21" s="2">
        <v>567.34</v>
      </c>
      <c r="F21" s="2">
        <v>654.11</v>
      </c>
      <c r="G21" s="2">
        <v>89.77</v>
      </c>
      <c r="H21" s="2"/>
    </row>
    <row r="22" spans="1:8" x14ac:dyDescent="0.2">
      <c r="A22" s="8" t="s">
        <v>43</v>
      </c>
      <c r="B22" t="s">
        <v>21</v>
      </c>
      <c r="C22" s="2">
        <f t="shared" si="0"/>
        <v>1161.3500000000001</v>
      </c>
      <c r="D22" s="2">
        <v>499.77</v>
      </c>
      <c r="E22" s="2">
        <v>537.98</v>
      </c>
      <c r="F22" s="2">
        <v>121.21</v>
      </c>
      <c r="G22" s="2">
        <v>2.39</v>
      </c>
      <c r="H22" s="2"/>
    </row>
    <row r="23" spans="1:8" ht="17.25" customHeight="1" thickBot="1" x14ac:dyDescent="0.25">
      <c r="B23" s="9" t="s">
        <v>0</v>
      </c>
      <c r="C23" s="6">
        <f>SUM(C7:C22)</f>
        <v>29586.259999999995</v>
      </c>
      <c r="D23" s="6">
        <f t="shared" ref="D23:H23" si="1">SUM(D7:D22)</f>
        <v>23860.25</v>
      </c>
      <c r="E23" s="6">
        <f t="shared" si="1"/>
        <v>3840.13</v>
      </c>
      <c r="F23" s="6">
        <f t="shared" si="1"/>
        <v>1437.6599999999999</v>
      </c>
      <c r="G23" s="6">
        <f t="shared" si="1"/>
        <v>323.7</v>
      </c>
      <c r="H23" s="6">
        <f t="shared" si="1"/>
        <v>124.52</v>
      </c>
    </row>
    <row r="24" spans="1:8" ht="17.25" customHeight="1" thickTop="1" x14ac:dyDescent="0.2">
      <c r="B24" s="9" t="s">
        <v>22</v>
      </c>
      <c r="C24" s="2"/>
      <c r="D24" s="4">
        <f>D23/$C$23</f>
        <v>0.80646387884105675</v>
      </c>
      <c r="E24" s="4">
        <f t="shared" ref="E24:H24" si="2">E23/$C$23</f>
        <v>0.12979437076534853</v>
      </c>
      <c r="F24" s="4">
        <f t="shared" si="2"/>
        <v>4.8592150545557301E-2</v>
      </c>
      <c r="G24" s="4">
        <f t="shared" si="2"/>
        <v>1.0940889453415202E-2</v>
      </c>
      <c r="H24" s="4">
        <f t="shared" si="2"/>
        <v>4.2087103946223696E-3</v>
      </c>
    </row>
    <row r="25" spans="1:8" x14ac:dyDescent="0.2">
      <c r="C25" s="2"/>
      <c r="D25" s="2"/>
      <c r="E25" s="2"/>
      <c r="F25" s="2"/>
      <c r="G25" s="2"/>
      <c r="H25" s="2"/>
    </row>
    <row r="26" spans="1:8" x14ac:dyDescent="0.2">
      <c r="B26" s="9" t="s">
        <v>23</v>
      </c>
      <c r="C26" s="2">
        <f>AVERAGE(C7:C22)</f>
        <v>1849.1412499999997</v>
      </c>
      <c r="D26" s="2">
        <f t="shared" ref="D26:H26" si="3">AVERAGE(D7:D22)</f>
        <v>1491.265625</v>
      </c>
      <c r="E26" s="2">
        <f t="shared" si="3"/>
        <v>256.00866666666667</v>
      </c>
      <c r="F26" s="2">
        <f t="shared" si="3"/>
        <v>89.853749999999991</v>
      </c>
      <c r="G26" s="2">
        <f t="shared" si="3"/>
        <v>46.24285714285714</v>
      </c>
      <c r="H26" s="2">
        <f t="shared" si="3"/>
        <v>20.753333333333334</v>
      </c>
    </row>
    <row r="27" spans="1:8" x14ac:dyDescent="0.2">
      <c r="B27" s="9" t="s">
        <v>24</v>
      </c>
      <c r="C27" s="2">
        <f>MAX(C7:C22)</f>
        <v>9406.6</v>
      </c>
      <c r="D27" s="2">
        <f t="shared" ref="D27:H27" si="4">MAX(D7:D22)</f>
        <v>8942.1200000000008</v>
      </c>
      <c r="E27" s="2">
        <f t="shared" si="4"/>
        <v>875.99</v>
      </c>
      <c r="F27" s="2">
        <f t="shared" si="4"/>
        <v>654.11</v>
      </c>
      <c r="G27" s="2">
        <f t="shared" si="4"/>
        <v>89.77</v>
      </c>
      <c r="H27" s="2">
        <f t="shared" si="4"/>
        <v>67.989999999999995</v>
      </c>
    </row>
    <row r="28" spans="1:8" x14ac:dyDescent="0.2">
      <c r="B28" s="9" t="s">
        <v>25</v>
      </c>
      <c r="C28" s="5">
        <f>MIN(C7:C22)</f>
        <v>141.6</v>
      </c>
      <c r="D28" s="5">
        <f t="shared" ref="D28:H28" si="5">MIN(D7:D22)</f>
        <v>128.96</v>
      </c>
      <c r="E28" s="5">
        <f t="shared" si="5"/>
        <v>3.56</v>
      </c>
      <c r="F28" s="5">
        <f t="shared" si="5"/>
        <v>2.5</v>
      </c>
      <c r="G28" s="5">
        <f t="shared" si="5"/>
        <v>2</v>
      </c>
      <c r="H28" s="5">
        <f t="shared" si="5"/>
        <v>2.15</v>
      </c>
    </row>
    <row r="29" spans="1:8" x14ac:dyDescent="0.2">
      <c r="B29" s="9" t="s">
        <v>26</v>
      </c>
      <c r="C29">
        <f>COUNT(C7:C22)</f>
        <v>16</v>
      </c>
      <c r="D29">
        <f t="shared" ref="D29:H29" si="6">COUNT(D7:D22)</f>
        <v>16</v>
      </c>
      <c r="E29">
        <f t="shared" si="6"/>
        <v>15</v>
      </c>
      <c r="F29">
        <f t="shared" si="6"/>
        <v>16</v>
      </c>
      <c r="G29">
        <f t="shared" si="6"/>
        <v>7</v>
      </c>
      <c r="H29">
        <f t="shared" si="6"/>
        <v>6</v>
      </c>
    </row>
    <row r="36" spans="3:3" x14ac:dyDescent="0.2">
      <c r="C36" s="7" t="s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90BE9-E23C-4466-97B7-46D6FA6A192A}">
  <dimension ref="A1:H36"/>
  <sheetViews>
    <sheetView tabSelected="1" workbookViewId="0">
      <selection activeCell="B7" sqref="B7:H22"/>
    </sheetView>
  </sheetViews>
  <sheetFormatPr defaultRowHeight="12.75" x14ac:dyDescent="0.2"/>
  <cols>
    <col min="1" max="1" width="5.5703125" customWidth="1"/>
    <col min="2" max="2" width="21.5703125" customWidth="1"/>
    <col min="3" max="3" width="12.85546875" customWidth="1"/>
    <col min="4" max="4" width="12.140625" bestFit="1" customWidth="1"/>
    <col min="5" max="5" width="11.140625" customWidth="1"/>
    <col min="6" max="6" width="11" customWidth="1"/>
    <col min="7" max="7" width="12" customWidth="1"/>
    <col min="8" max="8" width="10.7109375" customWidth="1"/>
  </cols>
  <sheetData>
    <row r="1" spans="1:8" x14ac:dyDescent="0.2">
      <c r="B1" s="9" t="s">
        <v>45</v>
      </c>
    </row>
    <row r="3" spans="1:8" x14ac:dyDescent="0.2">
      <c r="B3" s="9" t="s">
        <v>44</v>
      </c>
    </row>
    <row r="4" spans="1:8" x14ac:dyDescent="0.2">
      <c r="E4" s="1"/>
    </row>
    <row r="5" spans="1:8" x14ac:dyDescent="0.2">
      <c r="C5" s="10" t="s">
        <v>0</v>
      </c>
      <c r="D5" s="10" t="s">
        <v>1</v>
      </c>
      <c r="E5" s="10" t="s">
        <v>2</v>
      </c>
      <c r="F5" s="10" t="s">
        <v>3</v>
      </c>
      <c r="G5" s="10" t="s">
        <v>4</v>
      </c>
      <c r="H5" s="10" t="s">
        <v>5</v>
      </c>
    </row>
    <row r="7" spans="1:8" x14ac:dyDescent="0.2">
      <c r="A7" s="8" t="s">
        <v>28</v>
      </c>
      <c r="B7" t="s">
        <v>10</v>
      </c>
      <c r="C7" s="2">
        <f>SUM(D7:H7)</f>
        <v>350.91</v>
      </c>
      <c r="D7" s="2">
        <v>333.68</v>
      </c>
      <c r="E7" s="2"/>
      <c r="F7" s="2">
        <v>13.8</v>
      </c>
      <c r="G7" s="2"/>
      <c r="H7" s="2">
        <v>3.43</v>
      </c>
    </row>
    <row r="8" spans="1:8" x14ac:dyDescent="0.2">
      <c r="A8" s="8" t="s">
        <v>34</v>
      </c>
      <c r="B8" t="s">
        <v>18</v>
      </c>
      <c r="C8" s="2">
        <f>SUM(D8:H8)</f>
        <v>778.05000000000007</v>
      </c>
      <c r="D8" s="2">
        <v>632.99</v>
      </c>
      <c r="E8" s="2">
        <v>56.98</v>
      </c>
      <c r="F8" s="2">
        <v>53.88</v>
      </c>
      <c r="G8" s="2"/>
      <c r="H8" s="2">
        <v>34.200000000000003</v>
      </c>
    </row>
    <row r="9" spans="1:8" x14ac:dyDescent="0.2">
      <c r="A9" s="8" t="s">
        <v>29</v>
      </c>
      <c r="B9" t="s">
        <v>20</v>
      </c>
      <c r="C9" s="2">
        <f>SUM(D9:H9)</f>
        <v>2566.21</v>
      </c>
      <c r="D9" s="2">
        <v>1254.99</v>
      </c>
      <c r="E9" s="2">
        <v>567.34</v>
      </c>
      <c r="F9" s="2">
        <v>654.11</v>
      </c>
      <c r="G9" s="2">
        <v>89.77</v>
      </c>
      <c r="H9" s="2"/>
    </row>
    <row r="10" spans="1:8" x14ac:dyDescent="0.2">
      <c r="A10" s="8" t="s">
        <v>33</v>
      </c>
      <c r="B10" t="s">
        <v>19</v>
      </c>
      <c r="C10" s="2">
        <f>SUM(D10:H10)</f>
        <v>6727.44</v>
      </c>
      <c r="D10" s="2">
        <v>6492.23</v>
      </c>
      <c r="E10" s="2">
        <v>77.81</v>
      </c>
      <c r="F10" s="2">
        <v>78.42</v>
      </c>
      <c r="G10" s="2">
        <v>78.98</v>
      </c>
      <c r="H10" s="2"/>
    </row>
    <row r="11" spans="1:8" x14ac:dyDescent="0.2">
      <c r="A11" s="8" t="s">
        <v>35</v>
      </c>
      <c r="B11" t="s">
        <v>15</v>
      </c>
      <c r="C11" s="2">
        <f>SUM(D11:H11)</f>
        <v>2746.39</v>
      </c>
      <c r="D11" s="2">
        <v>1568.98</v>
      </c>
      <c r="E11" s="2">
        <v>875.99</v>
      </c>
      <c r="F11" s="2">
        <v>233.43</v>
      </c>
      <c r="G11" s="2"/>
      <c r="H11" s="2">
        <v>67.989999999999995</v>
      </c>
    </row>
    <row r="12" spans="1:8" x14ac:dyDescent="0.2">
      <c r="A12" s="8" t="s">
        <v>32</v>
      </c>
      <c r="B12" t="s">
        <v>11</v>
      </c>
      <c r="C12" s="2">
        <f>SUM(D12:H12)</f>
        <v>830.06</v>
      </c>
      <c r="D12" s="2">
        <v>512.13</v>
      </c>
      <c r="E12" s="2">
        <v>296.88</v>
      </c>
      <c r="F12" s="2">
        <v>18.899999999999999</v>
      </c>
      <c r="G12" s="2"/>
      <c r="H12" s="2">
        <v>2.15</v>
      </c>
    </row>
    <row r="13" spans="1:8" x14ac:dyDescent="0.2">
      <c r="A13" s="8" t="s">
        <v>36</v>
      </c>
      <c r="B13" t="s">
        <v>13</v>
      </c>
      <c r="C13" s="2">
        <f>SUM(D13:H13)</f>
        <v>141.6</v>
      </c>
      <c r="D13" s="2">
        <v>128.96</v>
      </c>
      <c r="E13" s="2">
        <v>3.56</v>
      </c>
      <c r="F13" s="2">
        <v>4.4400000000000004</v>
      </c>
      <c r="G13" s="2"/>
      <c r="H13" s="2">
        <v>4.6399999999999997</v>
      </c>
    </row>
    <row r="14" spans="1:8" x14ac:dyDescent="0.2">
      <c r="A14" s="8" t="s">
        <v>31</v>
      </c>
      <c r="B14" t="s">
        <v>8</v>
      </c>
      <c r="C14" s="2">
        <f>SUM(D14:H14)</f>
        <v>972.36</v>
      </c>
      <c r="D14" s="2">
        <v>634.44000000000005</v>
      </c>
      <c r="E14" s="2">
        <v>210.9</v>
      </c>
      <c r="F14" s="2">
        <v>88.87</v>
      </c>
      <c r="G14" s="2">
        <v>38.15</v>
      </c>
      <c r="H14" s="2"/>
    </row>
    <row r="15" spans="1:8" x14ac:dyDescent="0.2">
      <c r="A15" s="8" t="s">
        <v>30</v>
      </c>
      <c r="B15" t="s">
        <v>9</v>
      </c>
      <c r="C15" s="2">
        <f>SUM(D15:H15)</f>
        <v>156.16</v>
      </c>
      <c r="D15" s="2">
        <v>148.66</v>
      </c>
      <c r="E15" s="2">
        <v>5</v>
      </c>
      <c r="F15" s="2">
        <v>2.5</v>
      </c>
      <c r="G15" s="2"/>
      <c r="H15" s="2"/>
    </row>
    <row r="16" spans="1:8" x14ac:dyDescent="0.2">
      <c r="A16" s="8" t="s">
        <v>37</v>
      </c>
      <c r="B16" t="s">
        <v>21</v>
      </c>
      <c r="C16" s="2">
        <f>SUM(D16:H16)</f>
        <v>1161.3500000000001</v>
      </c>
      <c r="D16" s="2">
        <v>499.77</v>
      </c>
      <c r="E16" s="2">
        <v>537.98</v>
      </c>
      <c r="F16" s="2">
        <v>121.21</v>
      </c>
      <c r="G16" s="2">
        <v>2.39</v>
      </c>
      <c r="H16" s="2"/>
    </row>
    <row r="17" spans="1:8" x14ac:dyDescent="0.2">
      <c r="A17" s="8" t="s">
        <v>38</v>
      </c>
      <c r="B17" t="s">
        <v>14</v>
      </c>
      <c r="C17" s="2">
        <f>SUM(D17:H17)</f>
        <v>554.43000000000006</v>
      </c>
      <c r="D17" s="2">
        <v>342.66</v>
      </c>
      <c r="E17" s="2">
        <v>122.23</v>
      </c>
      <c r="F17" s="2">
        <v>32.56</v>
      </c>
      <c r="G17" s="2">
        <v>56.98</v>
      </c>
      <c r="H17" s="2"/>
    </row>
    <row r="18" spans="1:8" x14ac:dyDescent="0.2">
      <c r="A18" s="8" t="s">
        <v>39</v>
      </c>
      <c r="B18" t="s">
        <v>12</v>
      </c>
      <c r="C18" s="2">
        <f>SUM(D18:H18)</f>
        <v>1058.83</v>
      </c>
      <c r="D18" s="2">
        <v>679.94</v>
      </c>
      <c r="E18" s="2">
        <v>344.34</v>
      </c>
      <c r="F18" s="2">
        <v>34.549999999999997</v>
      </c>
      <c r="G18" s="2"/>
      <c r="H18" s="2"/>
    </row>
    <row r="19" spans="1:8" x14ac:dyDescent="0.2">
      <c r="A19" s="8" t="s">
        <v>40</v>
      </c>
      <c r="B19" t="s">
        <v>16</v>
      </c>
      <c r="C19" s="2">
        <f>SUM(D19:H19)</f>
        <v>1375.93</v>
      </c>
      <c r="D19" s="2">
        <v>995.76</v>
      </c>
      <c r="E19" s="2">
        <v>346.41</v>
      </c>
      <c r="F19" s="2">
        <v>21.65</v>
      </c>
      <c r="G19" s="2"/>
      <c r="H19" s="2">
        <v>12.11</v>
      </c>
    </row>
    <row r="20" spans="1:8" x14ac:dyDescent="0.2">
      <c r="A20" s="8" t="s">
        <v>41</v>
      </c>
      <c r="B20" t="s">
        <v>6</v>
      </c>
      <c r="C20" s="2">
        <f>SUM(D20:H20)</f>
        <v>274.15999999999997</v>
      </c>
      <c r="D20" s="2">
        <v>234.16</v>
      </c>
      <c r="E20" s="2">
        <v>30</v>
      </c>
      <c r="F20" s="2">
        <v>10</v>
      </c>
      <c r="G20" s="2"/>
      <c r="H20" s="2"/>
    </row>
    <row r="21" spans="1:8" x14ac:dyDescent="0.2">
      <c r="A21" s="8" t="s">
        <v>42</v>
      </c>
      <c r="B21" t="s">
        <v>17</v>
      </c>
      <c r="C21" s="2">
        <f>SUM(D21:H21)</f>
        <v>9406.6</v>
      </c>
      <c r="D21" s="2">
        <v>8942.1200000000008</v>
      </c>
      <c r="E21" s="2">
        <v>344.71</v>
      </c>
      <c r="F21" s="2">
        <v>64.34</v>
      </c>
      <c r="G21" s="2">
        <v>55.43</v>
      </c>
      <c r="H21" s="2"/>
    </row>
    <row r="22" spans="1:8" x14ac:dyDescent="0.2">
      <c r="A22" s="8" t="s">
        <v>43</v>
      </c>
      <c r="B22" t="s">
        <v>7</v>
      </c>
      <c r="C22" s="2">
        <f>SUM(D22:H22)</f>
        <v>485.78</v>
      </c>
      <c r="D22" s="2">
        <v>458.78</v>
      </c>
      <c r="E22" s="2">
        <v>20</v>
      </c>
      <c r="F22" s="2">
        <v>5</v>
      </c>
      <c r="G22" s="2">
        <v>2</v>
      </c>
      <c r="H22" s="2"/>
    </row>
    <row r="23" spans="1:8" ht="17.25" customHeight="1" thickBot="1" x14ac:dyDescent="0.25">
      <c r="B23" s="9" t="s">
        <v>0</v>
      </c>
      <c r="C23" s="6">
        <f>SUM(C7:C22)</f>
        <v>29586.260000000002</v>
      </c>
      <c r="D23" s="6">
        <f t="shared" ref="D23:H23" si="0">SUM(D7:D22)</f>
        <v>23860.25</v>
      </c>
      <c r="E23" s="6">
        <f t="shared" si="0"/>
        <v>3840.13</v>
      </c>
      <c r="F23" s="6">
        <f t="shared" si="0"/>
        <v>1437.6599999999999</v>
      </c>
      <c r="G23" s="6">
        <f t="shared" si="0"/>
        <v>323.7</v>
      </c>
      <c r="H23" s="6">
        <f t="shared" si="0"/>
        <v>124.52000000000001</v>
      </c>
    </row>
    <row r="24" spans="1:8" ht="17.25" customHeight="1" thickTop="1" x14ac:dyDescent="0.2">
      <c r="B24" s="9" t="s">
        <v>22</v>
      </c>
      <c r="C24" s="2"/>
      <c r="D24" s="4">
        <f>D23/$C$23</f>
        <v>0.80646387884105653</v>
      </c>
      <c r="E24" s="4">
        <f t="shared" ref="E24:H24" si="1">E23/$C$23</f>
        <v>0.1297943707653485</v>
      </c>
      <c r="F24" s="4">
        <f t="shared" si="1"/>
        <v>4.8592150545557287E-2</v>
      </c>
      <c r="G24" s="4">
        <f t="shared" si="1"/>
        <v>1.0940889453415198E-2</v>
      </c>
      <c r="H24" s="4">
        <f t="shared" si="1"/>
        <v>4.2087103946223687E-3</v>
      </c>
    </row>
    <row r="25" spans="1:8" x14ac:dyDescent="0.2">
      <c r="C25" s="2"/>
      <c r="D25" s="2"/>
      <c r="E25" s="2"/>
      <c r="F25" s="2"/>
      <c r="G25" s="2"/>
      <c r="H25" s="2"/>
    </row>
    <row r="26" spans="1:8" x14ac:dyDescent="0.2">
      <c r="B26" s="9" t="s">
        <v>23</v>
      </c>
      <c r="C26" s="2">
        <f>AVERAGE(C7:C22)</f>
        <v>1849.1412500000001</v>
      </c>
      <c r="D26" s="2">
        <f t="shared" ref="D26:H26" si="2">AVERAGE(D7:D22)</f>
        <v>1491.265625</v>
      </c>
      <c r="E26" s="2">
        <f t="shared" si="2"/>
        <v>256.00866666666667</v>
      </c>
      <c r="F26" s="2">
        <f t="shared" si="2"/>
        <v>89.853749999999991</v>
      </c>
      <c r="G26" s="2">
        <f t="shared" si="2"/>
        <v>46.24285714285714</v>
      </c>
      <c r="H26" s="2">
        <f t="shared" si="2"/>
        <v>20.753333333333334</v>
      </c>
    </row>
    <row r="27" spans="1:8" x14ac:dyDescent="0.2">
      <c r="B27" s="9" t="s">
        <v>24</v>
      </c>
      <c r="C27" s="2">
        <f>MAX(C7:C22)</f>
        <v>9406.6</v>
      </c>
      <c r="D27" s="2">
        <f t="shared" ref="D27:H27" si="3">MAX(D7:D22)</f>
        <v>8942.1200000000008</v>
      </c>
      <c r="E27" s="2">
        <f t="shared" si="3"/>
        <v>875.99</v>
      </c>
      <c r="F27" s="2">
        <f t="shared" si="3"/>
        <v>654.11</v>
      </c>
      <c r="G27" s="2">
        <f t="shared" si="3"/>
        <v>89.77</v>
      </c>
      <c r="H27" s="2">
        <f t="shared" si="3"/>
        <v>67.989999999999995</v>
      </c>
    </row>
    <row r="28" spans="1:8" x14ac:dyDescent="0.2">
      <c r="B28" s="9" t="s">
        <v>25</v>
      </c>
      <c r="C28" s="5">
        <f>MIN(C7:C22)</f>
        <v>141.6</v>
      </c>
      <c r="D28" s="5">
        <f t="shared" ref="D28:H28" si="4">MIN(D7:D22)</f>
        <v>128.96</v>
      </c>
      <c r="E28" s="5">
        <f t="shared" si="4"/>
        <v>3.56</v>
      </c>
      <c r="F28" s="5">
        <f t="shared" si="4"/>
        <v>2.5</v>
      </c>
      <c r="G28" s="5">
        <f t="shared" si="4"/>
        <v>2</v>
      </c>
      <c r="H28" s="5">
        <f t="shared" si="4"/>
        <v>2.15</v>
      </c>
    </row>
    <row r="29" spans="1:8" x14ac:dyDescent="0.2">
      <c r="B29" s="9" t="s">
        <v>26</v>
      </c>
      <c r="C29">
        <f>COUNT(C7:C22)</f>
        <v>16</v>
      </c>
      <c r="D29">
        <f t="shared" ref="D29:H29" si="5">COUNT(D7:D22)</f>
        <v>16</v>
      </c>
      <c r="E29">
        <f t="shared" si="5"/>
        <v>15</v>
      </c>
      <c r="F29">
        <f t="shared" si="5"/>
        <v>16</v>
      </c>
      <c r="G29">
        <f t="shared" si="5"/>
        <v>7</v>
      </c>
      <c r="H29">
        <f t="shared" si="5"/>
        <v>6</v>
      </c>
    </row>
    <row r="36" spans="3:3" x14ac:dyDescent="0.2">
      <c r="C36" s="7" t="s">
        <v>27</v>
      </c>
    </row>
  </sheetData>
  <sortState xmlns:xlrd2="http://schemas.microsoft.com/office/spreadsheetml/2017/richdata2" ref="B7:H22">
    <sortCondition ref="B7:B2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05448-ED9B-4D72-BF3A-3C9647C2511F}">
  <dimension ref="A1:H36"/>
  <sheetViews>
    <sheetView workbookViewId="0">
      <selection activeCell="L19" sqref="L19"/>
    </sheetView>
  </sheetViews>
  <sheetFormatPr defaultRowHeight="12.75" x14ac:dyDescent="0.2"/>
  <cols>
    <col min="1" max="1" width="5.5703125" customWidth="1"/>
    <col min="2" max="2" width="21.5703125" customWidth="1"/>
    <col min="3" max="3" width="12.85546875" customWidth="1"/>
    <col min="4" max="4" width="12.140625" bestFit="1" customWidth="1"/>
    <col min="5" max="5" width="11.140625" customWidth="1"/>
    <col min="6" max="6" width="11" customWidth="1"/>
    <col min="7" max="7" width="12" customWidth="1"/>
    <col min="8" max="8" width="10.7109375" customWidth="1"/>
  </cols>
  <sheetData>
    <row r="1" spans="1:8" x14ac:dyDescent="0.2">
      <c r="B1" s="9" t="s">
        <v>45</v>
      </c>
    </row>
    <row r="3" spans="1:8" x14ac:dyDescent="0.2">
      <c r="B3" s="9" t="s">
        <v>44</v>
      </c>
    </row>
    <row r="4" spans="1:8" x14ac:dyDescent="0.2">
      <c r="E4" s="1"/>
    </row>
    <row r="5" spans="1:8" x14ac:dyDescent="0.2">
      <c r="C5" s="10" t="s">
        <v>0</v>
      </c>
      <c r="D5" s="10" t="s">
        <v>1</v>
      </c>
      <c r="E5" s="10" t="s">
        <v>2</v>
      </c>
      <c r="F5" s="10" t="s">
        <v>3</v>
      </c>
      <c r="G5" s="10" t="s">
        <v>4</v>
      </c>
      <c r="H5" s="10" t="s">
        <v>5</v>
      </c>
    </row>
    <row r="7" spans="1:8" x14ac:dyDescent="0.2">
      <c r="A7" s="8" t="s">
        <v>28</v>
      </c>
      <c r="B7" t="s">
        <v>6</v>
      </c>
      <c r="C7" s="2">
        <f>SUM(D7:H7)</f>
        <v>274.15999999999997</v>
      </c>
      <c r="D7" s="2">
        <v>234.16</v>
      </c>
      <c r="E7" s="2">
        <v>30</v>
      </c>
      <c r="F7" s="2">
        <v>10</v>
      </c>
      <c r="G7" s="2"/>
      <c r="H7" s="2"/>
    </row>
    <row r="8" spans="1:8" x14ac:dyDescent="0.2">
      <c r="A8" s="8" t="s">
        <v>34</v>
      </c>
      <c r="B8" t="s">
        <v>7</v>
      </c>
      <c r="C8" s="2">
        <f t="shared" ref="C8:C22" si="0">SUM(D8:H8)</f>
        <v>485.78</v>
      </c>
      <c r="D8" s="2">
        <v>458.78</v>
      </c>
      <c r="E8" s="2">
        <v>20</v>
      </c>
      <c r="F8" s="2">
        <v>5</v>
      </c>
      <c r="G8" s="2">
        <v>2</v>
      </c>
      <c r="H8" s="2"/>
    </row>
    <row r="9" spans="1:8" x14ac:dyDescent="0.2">
      <c r="A9" s="8" t="s">
        <v>29</v>
      </c>
      <c r="B9" t="s">
        <v>8</v>
      </c>
      <c r="C9" s="2">
        <f t="shared" si="0"/>
        <v>972.36</v>
      </c>
      <c r="D9" s="2">
        <v>634.44000000000005</v>
      </c>
      <c r="E9" s="2">
        <v>210.9</v>
      </c>
      <c r="F9" s="2">
        <v>88.87</v>
      </c>
      <c r="G9" s="2">
        <v>38.15</v>
      </c>
      <c r="H9" s="2"/>
    </row>
    <row r="10" spans="1:8" x14ac:dyDescent="0.2">
      <c r="A10" s="8" t="s">
        <v>33</v>
      </c>
      <c r="B10" t="s">
        <v>9</v>
      </c>
      <c r="C10" s="2">
        <f t="shared" si="0"/>
        <v>156.16</v>
      </c>
      <c r="D10" s="2">
        <v>148.66</v>
      </c>
      <c r="E10" s="2">
        <v>5</v>
      </c>
      <c r="F10" s="2">
        <v>2.5</v>
      </c>
      <c r="G10" s="2"/>
      <c r="H10" s="2"/>
    </row>
    <row r="11" spans="1:8" x14ac:dyDescent="0.2">
      <c r="A11" s="8" t="s">
        <v>35</v>
      </c>
      <c r="B11" t="s">
        <v>10</v>
      </c>
      <c r="C11" s="2">
        <f t="shared" si="0"/>
        <v>350.91</v>
      </c>
      <c r="D11" s="2">
        <v>333.68</v>
      </c>
      <c r="E11" s="2"/>
      <c r="F11" s="2">
        <v>13.8</v>
      </c>
      <c r="G11" s="2"/>
      <c r="H11" s="2">
        <v>3.43</v>
      </c>
    </row>
    <row r="12" spans="1:8" x14ac:dyDescent="0.2">
      <c r="A12" s="8" t="s">
        <v>32</v>
      </c>
      <c r="B12" t="s">
        <v>11</v>
      </c>
      <c r="C12" s="2">
        <f t="shared" si="0"/>
        <v>830.06</v>
      </c>
      <c r="D12" s="2">
        <v>512.13</v>
      </c>
      <c r="E12" s="2">
        <v>296.88</v>
      </c>
      <c r="F12" s="2">
        <v>18.899999999999999</v>
      </c>
      <c r="G12" s="2"/>
      <c r="H12" s="2">
        <v>2.15</v>
      </c>
    </row>
    <row r="13" spans="1:8" x14ac:dyDescent="0.2">
      <c r="A13" s="8" t="s">
        <v>36</v>
      </c>
      <c r="B13" t="s">
        <v>12</v>
      </c>
      <c r="C13" s="2">
        <f t="shared" si="0"/>
        <v>1058.83</v>
      </c>
      <c r="D13" s="2">
        <v>679.94</v>
      </c>
      <c r="E13" s="2">
        <v>344.34</v>
      </c>
      <c r="F13" s="2">
        <v>34.549999999999997</v>
      </c>
      <c r="G13" s="2"/>
      <c r="H13" s="2"/>
    </row>
    <row r="14" spans="1:8" x14ac:dyDescent="0.2">
      <c r="A14" s="8" t="s">
        <v>31</v>
      </c>
      <c r="B14" t="s">
        <v>13</v>
      </c>
      <c r="C14" s="2">
        <f t="shared" si="0"/>
        <v>141.6</v>
      </c>
      <c r="D14" s="2">
        <v>128.96</v>
      </c>
      <c r="E14" s="2">
        <v>3.56</v>
      </c>
      <c r="F14" s="2">
        <v>4.4400000000000004</v>
      </c>
      <c r="G14" s="2"/>
      <c r="H14" s="2">
        <v>4.6399999999999997</v>
      </c>
    </row>
    <row r="15" spans="1:8" x14ac:dyDescent="0.2">
      <c r="A15" s="8" t="s">
        <v>30</v>
      </c>
      <c r="B15" t="s">
        <v>14</v>
      </c>
      <c r="C15" s="2">
        <f t="shared" si="0"/>
        <v>554.43000000000006</v>
      </c>
      <c r="D15" s="2">
        <v>342.66</v>
      </c>
      <c r="E15" s="2">
        <v>122.23</v>
      </c>
      <c r="F15" s="2">
        <v>32.56</v>
      </c>
      <c r="G15" s="2">
        <v>56.98</v>
      </c>
      <c r="H15" s="2"/>
    </row>
    <row r="16" spans="1:8" x14ac:dyDescent="0.2">
      <c r="A16" s="8" t="s">
        <v>37</v>
      </c>
      <c r="B16" t="s">
        <v>15</v>
      </c>
      <c r="C16" s="2">
        <f t="shared" si="0"/>
        <v>2746.39</v>
      </c>
      <c r="D16" s="2">
        <v>1568.98</v>
      </c>
      <c r="E16" s="2">
        <v>875.99</v>
      </c>
      <c r="F16" s="2">
        <v>233.43</v>
      </c>
      <c r="G16" s="2"/>
      <c r="H16" s="2">
        <v>67.989999999999995</v>
      </c>
    </row>
    <row r="17" spans="1:8" x14ac:dyDescent="0.2">
      <c r="A17" s="8" t="s">
        <v>38</v>
      </c>
      <c r="B17" t="s">
        <v>16</v>
      </c>
      <c r="C17" s="2">
        <f t="shared" si="0"/>
        <v>1375.93</v>
      </c>
      <c r="D17" s="2">
        <v>995.76</v>
      </c>
      <c r="E17" s="2">
        <v>346.41</v>
      </c>
      <c r="F17" s="2">
        <v>21.65</v>
      </c>
      <c r="G17" s="2"/>
      <c r="H17" s="2">
        <v>12.11</v>
      </c>
    </row>
    <row r="18" spans="1:8" x14ac:dyDescent="0.2">
      <c r="A18" s="8" t="s">
        <v>39</v>
      </c>
      <c r="B18" t="s">
        <v>17</v>
      </c>
      <c r="C18" s="2">
        <f t="shared" si="0"/>
        <v>9406.6</v>
      </c>
      <c r="D18" s="2">
        <v>8942.1200000000008</v>
      </c>
      <c r="E18" s="2">
        <v>344.71</v>
      </c>
      <c r="F18" s="2">
        <v>64.34</v>
      </c>
      <c r="G18" s="2">
        <v>55.43</v>
      </c>
      <c r="H18" s="2"/>
    </row>
    <row r="19" spans="1:8" x14ac:dyDescent="0.2">
      <c r="A19" s="8" t="s">
        <v>40</v>
      </c>
      <c r="B19" t="s">
        <v>18</v>
      </c>
      <c r="C19" s="2">
        <f t="shared" si="0"/>
        <v>778.05000000000007</v>
      </c>
      <c r="D19" s="2">
        <v>632.99</v>
      </c>
      <c r="E19" s="2">
        <v>56.98</v>
      </c>
      <c r="F19" s="2">
        <v>53.88</v>
      </c>
      <c r="G19" s="2"/>
      <c r="H19" s="2">
        <v>34.200000000000003</v>
      </c>
    </row>
    <row r="20" spans="1:8" x14ac:dyDescent="0.2">
      <c r="A20" s="8" t="s">
        <v>41</v>
      </c>
      <c r="B20" t="s">
        <v>19</v>
      </c>
      <c r="C20" s="2">
        <f t="shared" si="0"/>
        <v>6727.44</v>
      </c>
      <c r="D20" s="2">
        <v>6492.23</v>
      </c>
      <c r="E20" s="2">
        <v>77.81</v>
      </c>
      <c r="F20" s="2">
        <v>78.42</v>
      </c>
      <c r="G20" s="2">
        <v>78.98</v>
      </c>
      <c r="H20" s="2"/>
    </row>
    <row r="21" spans="1:8" x14ac:dyDescent="0.2">
      <c r="A21" s="8" t="s">
        <v>42</v>
      </c>
      <c r="B21" t="s">
        <v>20</v>
      </c>
      <c r="C21" s="2">
        <f t="shared" si="0"/>
        <v>2566.21</v>
      </c>
      <c r="D21" s="2">
        <v>1254.99</v>
      </c>
      <c r="E21" s="2">
        <v>567.34</v>
      </c>
      <c r="F21" s="2">
        <v>654.11</v>
      </c>
      <c r="G21" s="2">
        <v>89.77</v>
      </c>
      <c r="H21" s="2"/>
    </row>
    <row r="22" spans="1:8" x14ac:dyDescent="0.2">
      <c r="A22" s="8" t="s">
        <v>43</v>
      </c>
      <c r="B22" t="s">
        <v>21</v>
      </c>
      <c r="C22" s="2">
        <f t="shared" si="0"/>
        <v>1161.3500000000001</v>
      </c>
      <c r="D22" s="2">
        <v>499.77</v>
      </c>
      <c r="E22" s="2">
        <v>537.98</v>
      </c>
      <c r="F22" s="2">
        <v>121.21</v>
      </c>
      <c r="G22" s="2">
        <v>2.39</v>
      </c>
      <c r="H22" s="2"/>
    </row>
    <row r="23" spans="1:8" ht="17.25" customHeight="1" thickBot="1" x14ac:dyDescent="0.25">
      <c r="B23" s="9" t="s">
        <v>0</v>
      </c>
      <c r="C23" s="6">
        <f>SUM(C7:C22)</f>
        <v>29586.259999999995</v>
      </c>
      <c r="D23" s="6">
        <f t="shared" ref="D23:H23" si="1">SUM(D7:D22)</f>
        <v>23860.25</v>
      </c>
      <c r="E23" s="6">
        <f t="shared" si="1"/>
        <v>3840.13</v>
      </c>
      <c r="F23" s="6">
        <f t="shared" si="1"/>
        <v>1437.6599999999999</v>
      </c>
      <c r="G23" s="6">
        <f t="shared" si="1"/>
        <v>323.7</v>
      </c>
      <c r="H23" s="6">
        <f t="shared" si="1"/>
        <v>124.52</v>
      </c>
    </row>
    <row r="24" spans="1:8" ht="17.25" customHeight="1" thickTop="1" x14ac:dyDescent="0.2">
      <c r="B24" s="9" t="s">
        <v>22</v>
      </c>
      <c r="C24" s="2"/>
      <c r="D24" s="4">
        <f>D23/$C$23</f>
        <v>0.80646387884105675</v>
      </c>
      <c r="E24" s="4">
        <f t="shared" ref="E24:H24" si="2">E23/$C$23</f>
        <v>0.12979437076534853</v>
      </c>
      <c r="F24" s="4">
        <f t="shared" si="2"/>
        <v>4.8592150545557301E-2</v>
      </c>
      <c r="G24" s="4">
        <f t="shared" si="2"/>
        <v>1.0940889453415202E-2</v>
      </c>
      <c r="H24" s="4">
        <f t="shared" si="2"/>
        <v>4.2087103946223696E-3</v>
      </c>
    </row>
    <row r="25" spans="1:8" x14ac:dyDescent="0.2">
      <c r="C25" s="2"/>
      <c r="D25" s="2"/>
      <c r="E25" s="2"/>
      <c r="F25" s="2"/>
      <c r="G25" s="2"/>
      <c r="H25" s="2"/>
    </row>
    <row r="26" spans="1:8" x14ac:dyDescent="0.2">
      <c r="B26" s="9" t="s">
        <v>23</v>
      </c>
      <c r="C26" s="2">
        <f>AVERAGE(C7:C22)</f>
        <v>1849.1412499999997</v>
      </c>
      <c r="D26" s="2">
        <f t="shared" ref="D26:H26" si="3">AVERAGE(D7:D22)</f>
        <v>1491.265625</v>
      </c>
      <c r="E26" s="2">
        <f t="shared" si="3"/>
        <v>256.00866666666667</v>
      </c>
      <c r="F26" s="2">
        <f t="shared" si="3"/>
        <v>89.853749999999991</v>
      </c>
      <c r="G26" s="2">
        <f t="shared" si="3"/>
        <v>46.24285714285714</v>
      </c>
      <c r="H26" s="2">
        <f t="shared" si="3"/>
        <v>20.753333333333334</v>
      </c>
    </row>
    <row r="27" spans="1:8" x14ac:dyDescent="0.2">
      <c r="B27" s="9" t="s">
        <v>24</v>
      </c>
      <c r="C27" s="2">
        <f>MAX(C7:C22)</f>
        <v>9406.6</v>
      </c>
      <c r="D27" s="2">
        <f t="shared" ref="D27:H27" si="4">MAX(D7:D22)</f>
        <v>8942.1200000000008</v>
      </c>
      <c r="E27" s="2">
        <f t="shared" si="4"/>
        <v>875.99</v>
      </c>
      <c r="F27" s="2">
        <f t="shared" si="4"/>
        <v>654.11</v>
      </c>
      <c r="G27" s="2">
        <f t="shared" si="4"/>
        <v>89.77</v>
      </c>
      <c r="H27" s="2">
        <f t="shared" si="4"/>
        <v>67.989999999999995</v>
      </c>
    </row>
    <row r="28" spans="1:8" x14ac:dyDescent="0.2">
      <c r="B28" s="9" t="s">
        <v>25</v>
      </c>
      <c r="C28" s="5">
        <f>MIN(C7:C22)</f>
        <v>141.6</v>
      </c>
      <c r="D28" s="5">
        <f t="shared" ref="D28:H28" si="5">MIN(D7:D22)</f>
        <v>128.96</v>
      </c>
      <c r="E28" s="5">
        <f t="shared" si="5"/>
        <v>3.56</v>
      </c>
      <c r="F28" s="5">
        <f t="shared" si="5"/>
        <v>2.5</v>
      </c>
      <c r="G28" s="5">
        <f t="shared" si="5"/>
        <v>2</v>
      </c>
      <c r="H28" s="5">
        <f t="shared" si="5"/>
        <v>2.15</v>
      </c>
    </row>
    <row r="29" spans="1:8" x14ac:dyDescent="0.2">
      <c r="B29" s="9" t="s">
        <v>26</v>
      </c>
      <c r="C29">
        <f>COUNT(C7:C22)</f>
        <v>16</v>
      </c>
      <c r="D29">
        <f t="shared" ref="D29:H29" si="6">COUNT(D7:D22)</f>
        <v>16</v>
      </c>
      <c r="E29">
        <f t="shared" si="6"/>
        <v>15</v>
      </c>
      <c r="F29">
        <f t="shared" si="6"/>
        <v>16</v>
      </c>
      <c r="G29">
        <f t="shared" si="6"/>
        <v>7</v>
      </c>
      <c r="H29">
        <f t="shared" si="6"/>
        <v>6</v>
      </c>
    </row>
    <row r="36" spans="3:3" x14ac:dyDescent="0.2">
      <c r="C36" s="7" t="s">
        <v>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91137-0AEA-4D2A-B6C5-F06AD5442B00}">
  <dimension ref="A1:G29"/>
  <sheetViews>
    <sheetView showFormulas="1" workbookViewId="0">
      <selection activeCell="A2" sqref="A2"/>
    </sheetView>
  </sheetViews>
  <sheetFormatPr defaultRowHeight="12.75" x14ac:dyDescent="0.2"/>
  <cols>
    <col min="1" max="1" width="34.140625" bestFit="1" customWidth="1"/>
    <col min="2" max="2" width="9.5703125" bestFit="1" customWidth="1"/>
    <col min="3" max="5" width="9.5703125" customWidth="1"/>
    <col min="6" max="6" width="9.42578125" customWidth="1"/>
    <col min="7" max="7" width="9.7109375" customWidth="1"/>
  </cols>
  <sheetData>
    <row r="1" spans="1:7" x14ac:dyDescent="0.2">
      <c r="A1" s="9" t="s">
        <v>45</v>
      </c>
    </row>
    <row r="3" spans="1:7" x14ac:dyDescent="0.2">
      <c r="A3" s="9" t="s">
        <v>44</v>
      </c>
    </row>
    <row r="4" spans="1:7" x14ac:dyDescent="0.2">
      <c r="D4" s="1"/>
    </row>
    <row r="5" spans="1:7" x14ac:dyDescent="0.2">
      <c r="B5" s="10" t="s">
        <v>0</v>
      </c>
      <c r="C5" s="10" t="s">
        <v>1</v>
      </c>
      <c r="D5" s="10" t="s">
        <v>2</v>
      </c>
      <c r="E5" s="10" t="s">
        <v>3</v>
      </c>
      <c r="F5" s="10" t="s">
        <v>4</v>
      </c>
      <c r="G5" s="10" t="s">
        <v>5</v>
      </c>
    </row>
    <row r="7" spans="1:7" x14ac:dyDescent="0.2">
      <c r="A7" t="s">
        <v>6</v>
      </c>
      <c r="B7" s="2">
        <f>SUM(C7:G7)</f>
        <v>274.15999999999997</v>
      </c>
      <c r="C7" s="2">
        <v>234.16</v>
      </c>
      <c r="D7" s="2">
        <v>30</v>
      </c>
      <c r="E7" s="2">
        <v>10</v>
      </c>
      <c r="F7" s="2"/>
      <c r="G7" s="2"/>
    </row>
    <row r="8" spans="1:7" x14ac:dyDescent="0.2">
      <c r="A8" t="s">
        <v>7</v>
      </c>
      <c r="B8" s="2">
        <f t="shared" ref="B8:B22" si="0">SUM(C8:G8)</f>
        <v>485.78</v>
      </c>
      <c r="C8" s="2">
        <v>458.78</v>
      </c>
      <c r="D8" s="2">
        <v>20</v>
      </c>
      <c r="E8" s="2">
        <v>5</v>
      </c>
      <c r="F8" s="2">
        <v>2</v>
      </c>
      <c r="G8" s="2"/>
    </row>
    <row r="9" spans="1:7" x14ac:dyDescent="0.2">
      <c r="A9" t="s">
        <v>8</v>
      </c>
      <c r="B9" s="2">
        <f t="shared" si="0"/>
        <v>972.36</v>
      </c>
      <c r="C9" s="2">
        <v>634.44000000000005</v>
      </c>
      <c r="D9" s="2">
        <v>210.9</v>
      </c>
      <c r="E9" s="2">
        <v>88.87</v>
      </c>
      <c r="F9" s="2">
        <v>38.15</v>
      </c>
      <c r="G9" s="2"/>
    </row>
    <row r="10" spans="1:7" x14ac:dyDescent="0.2">
      <c r="A10" t="s">
        <v>9</v>
      </c>
      <c r="B10" s="2">
        <f t="shared" si="0"/>
        <v>156.16</v>
      </c>
      <c r="C10" s="2">
        <v>148.66</v>
      </c>
      <c r="D10" s="2">
        <v>5</v>
      </c>
      <c r="E10" s="2">
        <v>2.5</v>
      </c>
      <c r="F10" s="2"/>
      <c r="G10" s="2"/>
    </row>
    <row r="11" spans="1:7" x14ac:dyDescent="0.2">
      <c r="A11" t="s">
        <v>10</v>
      </c>
      <c r="B11" s="2">
        <f t="shared" si="0"/>
        <v>350.91</v>
      </c>
      <c r="C11" s="2">
        <v>333.68</v>
      </c>
      <c r="D11" s="2"/>
      <c r="E11" s="2">
        <v>13.8</v>
      </c>
      <c r="F11" s="2"/>
      <c r="G11" s="2">
        <v>3.43</v>
      </c>
    </row>
    <row r="12" spans="1:7" x14ac:dyDescent="0.2">
      <c r="A12" t="s">
        <v>11</v>
      </c>
      <c r="B12" s="2">
        <f t="shared" si="0"/>
        <v>830.06</v>
      </c>
      <c r="C12" s="2">
        <v>512.13</v>
      </c>
      <c r="D12" s="2">
        <v>296.88</v>
      </c>
      <c r="E12" s="2">
        <v>18.899999999999999</v>
      </c>
      <c r="F12" s="2"/>
      <c r="G12" s="2">
        <v>2.15</v>
      </c>
    </row>
    <row r="13" spans="1:7" x14ac:dyDescent="0.2">
      <c r="A13" t="s">
        <v>12</v>
      </c>
      <c r="B13" s="2">
        <f t="shared" si="0"/>
        <v>1058.83</v>
      </c>
      <c r="C13" s="2">
        <v>679.94</v>
      </c>
      <c r="D13" s="2">
        <v>344.34</v>
      </c>
      <c r="E13" s="2">
        <v>34.549999999999997</v>
      </c>
      <c r="F13" s="2"/>
      <c r="G13" s="2"/>
    </row>
    <row r="14" spans="1:7" x14ac:dyDescent="0.2">
      <c r="A14" t="s">
        <v>13</v>
      </c>
      <c r="B14" s="2">
        <f t="shared" si="0"/>
        <v>141.6</v>
      </c>
      <c r="C14" s="2">
        <v>128.96</v>
      </c>
      <c r="D14" s="2">
        <v>3.56</v>
      </c>
      <c r="E14" s="2">
        <v>4.4400000000000004</v>
      </c>
      <c r="F14" s="2"/>
      <c r="G14" s="2">
        <v>4.6399999999999997</v>
      </c>
    </row>
    <row r="15" spans="1:7" x14ac:dyDescent="0.2">
      <c r="A15" t="s">
        <v>14</v>
      </c>
      <c r="B15" s="2">
        <f t="shared" si="0"/>
        <v>554.43000000000006</v>
      </c>
      <c r="C15" s="2">
        <v>342.66</v>
      </c>
      <c r="D15" s="2">
        <v>122.23</v>
      </c>
      <c r="E15" s="2">
        <v>32.56</v>
      </c>
      <c r="F15" s="2">
        <v>56.98</v>
      </c>
      <c r="G15" s="2"/>
    </row>
    <row r="16" spans="1:7" x14ac:dyDescent="0.2">
      <c r="A16" t="s">
        <v>15</v>
      </c>
      <c r="B16" s="2">
        <f t="shared" si="0"/>
        <v>2746.39</v>
      </c>
      <c r="C16" s="2">
        <v>1568.98</v>
      </c>
      <c r="D16" s="2">
        <v>875.99</v>
      </c>
      <c r="E16" s="2">
        <v>233.43</v>
      </c>
      <c r="F16" s="2"/>
      <c r="G16" s="2">
        <v>67.989999999999995</v>
      </c>
    </row>
    <row r="17" spans="1:7" x14ac:dyDescent="0.2">
      <c r="A17" t="s">
        <v>16</v>
      </c>
      <c r="B17" s="2">
        <f t="shared" si="0"/>
        <v>1375.93</v>
      </c>
      <c r="C17" s="2">
        <v>995.76</v>
      </c>
      <c r="D17" s="2">
        <v>346.41</v>
      </c>
      <c r="E17" s="2">
        <v>21.65</v>
      </c>
      <c r="F17" s="2"/>
      <c r="G17" s="2">
        <v>12.11</v>
      </c>
    </row>
    <row r="18" spans="1:7" x14ac:dyDescent="0.2">
      <c r="A18" t="s">
        <v>17</v>
      </c>
      <c r="B18" s="2">
        <f t="shared" si="0"/>
        <v>9406.6</v>
      </c>
      <c r="C18" s="2">
        <v>8942.1200000000008</v>
      </c>
      <c r="D18" s="2">
        <v>344.71</v>
      </c>
      <c r="E18" s="2">
        <v>64.34</v>
      </c>
      <c r="F18" s="2">
        <v>55.43</v>
      </c>
      <c r="G18" s="2"/>
    </row>
    <row r="19" spans="1:7" x14ac:dyDescent="0.2">
      <c r="A19" t="s">
        <v>18</v>
      </c>
      <c r="B19" s="2">
        <f t="shared" si="0"/>
        <v>778.05000000000007</v>
      </c>
      <c r="C19" s="2">
        <v>632.99</v>
      </c>
      <c r="D19" s="2">
        <v>56.98</v>
      </c>
      <c r="E19" s="2">
        <v>53.88</v>
      </c>
      <c r="F19" s="2"/>
      <c r="G19" s="2">
        <v>34.200000000000003</v>
      </c>
    </row>
    <row r="20" spans="1:7" x14ac:dyDescent="0.2">
      <c r="A20" t="s">
        <v>19</v>
      </c>
      <c r="B20" s="2">
        <f t="shared" si="0"/>
        <v>6727.44</v>
      </c>
      <c r="C20" s="2">
        <v>6492.23</v>
      </c>
      <c r="D20" s="2">
        <v>77.81</v>
      </c>
      <c r="E20" s="2">
        <v>78.42</v>
      </c>
      <c r="F20" s="2">
        <v>78.98</v>
      </c>
      <c r="G20" s="2"/>
    </row>
    <row r="21" spans="1:7" x14ac:dyDescent="0.2">
      <c r="A21" t="s">
        <v>20</v>
      </c>
      <c r="B21" s="2">
        <f t="shared" si="0"/>
        <v>2566.21</v>
      </c>
      <c r="C21" s="2">
        <v>1254.99</v>
      </c>
      <c r="D21" s="2">
        <v>567.34</v>
      </c>
      <c r="E21" s="2">
        <v>654.11</v>
      </c>
      <c r="F21" s="2">
        <v>89.77</v>
      </c>
      <c r="G21" s="2"/>
    </row>
    <row r="22" spans="1:7" x14ac:dyDescent="0.2">
      <c r="A22" t="s">
        <v>21</v>
      </c>
      <c r="B22" s="2">
        <f t="shared" si="0"/>
        <v>1161.3500000000001</v>
      </c>
      <c r="C22" s="2">
        <v>499.77</v>
      </c>
      <c r="D22" s="2">
        <v>537.98</v>
      </c>
      <c r="E22" s="2">
        <v>121.21</v>
      </c>
      <c r="F22" s="2">
        <v>2.39</v>
      </c>
      <c r="G22" s="2"/>
    </row>
    <row r="23" spans="1:7" ht="17.25" customHeight="1" thickBot="1" x14ac:dyDescent="0.25">
      <c r="A23" t="s">
        <v>0</v>
      </c>
      <c r="B23" s="6">
        <f>SUM(B7:B22)</f>
        <v>29586.259999999995</v>
      </c>
      <c r="C23" s="6">
        <f t="shared" ref="C23:G23" si="1">SUM(C7:C22)</f>
        <v>23860.25</v>
      </c>
      <c r="D23" s="6">
        <f t="shared" si="1"/>
        <v>3840.13</v>
      </c>
      <c r="E23" s="6">
        <f t="shared" si="1"/>
        <v>1437.6599999999999</v>
      </c>
      <c r="F23" s="6">
        <f t="shared" si="1"/>
        <v>323.7</v>
      </c>
      <c r="G23" s="6">
        <f t="shared" si="1"/>
        <v>124.52</v>
      </c>
    </row>
    <row r="24" spans="1:7" ht="17.25" customHeight="1" thickTop="1" x14ac:dyDescent="0.2">
      <c r="A24" t="s">
        <v>22</v>
      </c>
      <c r="B24" s="2"/>
      <c r="C24" s="4">
        <f>C23/$B$23</f>
        <v>0.80646387884105675</v>
      </c>
      <c r="D24" s="4">
        <f t="shared" ref="D24:G24" si="2">D23/$B$23</f>
        <v>0.12979437076534853</v>
      </c>
      <c r="E24" s="4">
        <f t="shared" si="2"/>
        <v>4.8592150545557301E-2</v>
      </c>
      <c r="F24" s="4">
        <f t="shared" si="2"/>
        <v>1.0940889453415202E-2</v>
      </c>
      <c r="G24" s="4">
        <f t="shared" si="2"/>
        <v>4.2087103946223696E-3</v>
      </c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A26" s="9" t="s">
        <v>23</v>
      </c>
      <c r="B26" s="2">
        <f>AVERAGE(B7:B22)</f>
        <v>1849.1412499999997</v>
      </c>
      <c r="C26" s="2">
        <f t="shared" ref="C26:G26" si="3">AVERAGE(C7:C22)</f>
        <v>1491.265625</v>
      </c>
      <c r="D26" s="2">
        <f t="shared" si="3"/>
        <v>256.00866666666667</v>
      </c>
      <c r="E26" s="2">
        <f t="shared" si="3"/>
        <v>89.853749999999991</v>
      </c>
      <c r="F26" s="2">
        <f t="shared" si="3"/>
        <v>46.24285714285714</v>
      </c>
      <c r="G26" s="2">
        <f t="shared" si="3"/>
        <v>20.753333333333334</v>
      </c>
    </row>
    <row r="27" spans="1:7" x14ac:dyDescent="0.2">
      <c r="A27" s="9" t="s">
        <v>24</v>
      </c>
      <c r="B27" s="2">
        <f>MAX(B7:B22)</f>
        <v>9406.6</v>
      </c>
      <c r="C27" s="2">
        <f t="shared" ref="C27:G27" si="4">MAX(C7:C22)</f>
        <v>8942.1200000000008</v>
      </c>
      <c r="D27" s="2">
        <f t="shared" si="4"/>
        <v>875.99</v>
      </c>
      <c r="E27" s="2">
        <f t="shared" si="4"/>
        <v>654.11</v>
      </c>
      <c r="F27" s="2">
        <f t="shared" si="4"/>
        <v>89.77</v>
      </c>
      <c r="G27" s="2">
        <f t="shared" si="4"/>
        <v>67.989999999999995</v>
      </c>
    </row>
    <row r="28" spans="1:7" x14ac:dyDescent="0.2">
      <c r="A28" s="9" t="s">
        <v>25</v>
      </c>
      <c r="B28" s="5">
        <f>MIN(B7:B22)</f>
        <v>141.6</v>
      </c>
      <c r="C28" s="5">
        <f t="shared" ref="C28:G28" si="5">MIN(C7:C22)</f>
        <v>128.96</v>
      </c>
      <c r="D28" s="5">
        <f t="shared" si="5"/>
        <v>3.56</v>
      </c>
      <c r="E28" s="5">
        <f t="shared" si="5"/>
        <v>2.5</v>
      </c>
      <c r="F28" s="5">
        <f t="shared" si="5"/>
        <v>2</v>
      </c>
      <c r="G28" s="5">
        <f t="shared" si="5"/>
        <v>2.15</v>
      </c>
    </row>
    <row r="29" spans="1:7" x14ac:dyDescent="0.2">
      <c r="A29" s="9" t="s">
        <v>26</v>
      </c>
      <c r="B29">
        <f>COUNT(B7:B22)</f>
        <v>16</v>
      </c>
      <c r="C29">
        <f t="shared" ref="C29:G29" si="6">COUNT(C7:C22)</f>
        <v>16</v>
      </c>
      <c r="D29">
        <f t="shared" si="6"/>
        <v>15</v>
      </c>
      <c r="E29">
        <f t="shared" si="6"/>
        <v>16</v>
      </c>
      <c r="F29">
        <f t="shared" si="6"/>
        <v>7</v>
      </c>
      <c r="G29">
        <f t="shared" si="6"/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Before formulas</vt:lpstr>
      <vt:lpstr>Formulas added</vt:lpstr>
      <vt:lpstr>DebAlph</vt:lpstr>
      <vt:lpstr>Debnum</vt:lpstr>
      <vt:lpstr>Formulas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Du Toit &amp; Van der Merwe</cp:lastModifiedBy>
  <dcterms:created xsi:type="dcterms:W3CDTF">2005-11-01T10:10:38Z</dcterms:created>
  <dcterms:modified xsi:type="dcterms:W3CDTF">2020-08-07T11:57:51Z</dcterms:modified>
</cp:coreProperties>
</file>